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1230" windowWidth="6000" windowHeight="6195" activeTab="2"/>
  </bookViews>
  <sheets>
    <sheet name="graph" sheetId="1" r:id="rId1"/>
    <sheet name="unit" sheetId="2" r:id="rId2"/>
    <sheet name="daily_flow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<sst xmlns="http://schemas.openxmlformats.org/spreadsheetml/2006/main" count="29" uniqueCount="26">
  <si>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Water Years</t>
  </si>
  <si>
    <t>leap-year</t>
  </si>
  <si>
    <t>29-Feb</t>
  </si>
  <si>
    <t>Jocko River bl Jocko K Canal</t>
  </si>
  <si>
    <t>CSKT # 5149.00</t>
  </si>
  <si>
    <t>14day</t>
  </si>
  <si>
    <t>7day pre</t>
  </si>
  <si>
    <t xml:space="preserve">Average </t>
  </si>
  <si>
    <t>Flow cfs</t>
  </si>
  <si>
    <t>Average</t>
  </si>
  <si>
    <t xml:space="preserve">30 day </t>
  </si>
  <si>
    <t>7 day normalized</t>
  </si>
  <si>
    <t>Normalized peak</t>
  </si>
  <si>
    <t>normalized ave. day</t>
  </si>
  <si>
    <t>Unit</t>
  </si>
  <si>
    <t>7 day</t>
  </si>
  <si>
    <t>peak day flow cfs</t>
  </si>
  <si>
    <t>peak day lookup</t>
  </si>
  <si>
    <t>peak flow day</t>
  </si>
  <si>
    <t>peak day offset</t>
  </si>
  <si>
    <t>Seasonal volume cfs-days</t>
  </si>
  <si>
    <t>Max Flow</t>
  </si>
  <si>
    <t>Match</t>
  </si>
  <si>
    <t>MF date</t>
  </si>
  <si>
    <t>Seasonal cfs-day</t>
  </si>
  <si>
    <t>Years of record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</si>
</sst>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;@"/>
    <numFmt numFmtId="166" formatCode="[$-409]dddd\,\ mmmm\ dd\,\ yyyy"/>
    <numFmt numFmtId="167" formatCode="#,##0;[Red]#,##0"/>
    <numFmt numFmtId="168" formatCode="0;[Red]0"/>
    <numFmt numFmtId="169" formatCode="#,##0.0;[Red]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0" fillId="5" borderId="0" xfId="0" applyNumberFormat="1" applyFont="1" applyFill="1" applyAlignment="1">
      <alignment/>
    </xf>
    <xf numFmtId="164" fontId="0" fillId="6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" fontId="0" fillId="7" borderId="0" xfId="0" applyNumberFormat="1" applyFont="1" applyFill="1" applyAlignment="1">
      <alignment/>
    </xf>
    <xf numFmtId="1" fontId="0" fillId="7" borderId="0" xfId="0" applyNumberFormat="1" applyFont="1" applyFill="1" applyAlignment="1">
      <alignment/>
    </xf>
    <xf numFmtId="4" fontId="0" fillId="7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0" fillId="2" borderId="0" xfId="0" applyNumberFormat="1" applyFont="1" applyFill="1" applyAlignment="1">
      <alignment/>
    </xf>
    <xf numFmtId="169" fontId="0" fillId="0" borderId="0" xfId="0" applyNumberFormat="1" applyFont="1" applyFill="1" applyBorder="1" applyAlignment="1" applyProtection="1">
      <alignment/>
      <protection/>
    </xf>
    <xf numFmtId="169" fontId="0" fillId="3" borderId="0" xfId="0" applyNumberFormat="1" applyFont="1" applyFill="1" applyAlignment="1">
      <alignment/>
    </xf>
    <xf numFmtId="169" fontId="0" fillId="4" borderId="0" xfId="0" applyNumberFormat="1" applyFont="1" applyFill="1" applyBorder="1" applyAlignment="1" applyProtection="1">
      <alignment/>
      <protection/>
    </xf>
    <xf numFmtId="169" fontId="0" fillId="7" borderId="0" xfId="0" applyNumberFormat="1" applyFont="1" applyFill="1" applyAlignment="1">
      <alignment/>
    </xf>
    <xf numFmtId="169" fontId="0" fillId="8" borderId="0" xfId="0" applyNumberFormat="1" applyFont="1" applyFill="1" applyBorder="1" applyAlignment="1" applyProtection="1">
      <alignment/>
      <protection/>
    </xf>
    <xf numFmtId="169" fontId="0" fillId="5" borderId="0" xfId="0" applyNumberFormat="1" applyFont="1" applyFill="1" applyAlignment="1">
      <alignment/>
    </xf>
    <xf numFmtId="169" fontId="0" fillId="5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>
      <alignment/>
    </xf>
    <xf numFmtId="16" fontId="0" fillId="5" borderId="0" xfId="0" applyNumberFormat="1" applyFont="1" applyFill="1" applyAlignment="1">
      <alignment/>
    </xf>
    <xf numFmtId="4" fontId="0" fillId="5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unit!$D$79:$D$184</c:f>
              <c:numCache>
                <c:ptCount val="106"/>
                <c:pt idx="5">
                  <c:v>52</c:v>
                </c:pt>
                <c:pt idx="9">
                  <c:v>52</c:v>
                </c:pt>
                <c:pt idx="12">
                  <c:v>54</c:v>
                </c:pt>
                <c:pt idx="16">
                  <c:v>57</c:v>
                </c:pt>
                <c:pt idx="19">
                  <c:v>57</c:v>
                </c:pt>
                <c:pt idx="23">
                  <c:v>122</c:v>
                </c:pt>
                <c:pt idx="24">
                  <c:v>127</c:v>
                </c:pt>
                <c:pt idx="25">
                  <c:v>127</c:v>
                </c:pt>
                <c:pt idx="26">
                  <c:v>122</c:v>
                </c:pt>
                <c:pt idx="27">
                  <c:v>118</c:v>
                </c:pt>
                <c:pt idx="28">
                  <c:v>116</c:v>
                </c:pt>
                <c:pt idx="29">
                  <c:v>126</c:v>
                </c:pt>
                <c:pt idx="30">
                  <c:v>134</c:v>
                </c:pt>
                <c:pt idx="31">
                  <c:v>158</c:v>
                </c:pt>
                <c:pt idx="32">
                  <c:v>210</c:v>
                </c:pt>
                <c:pt idx="33">
                  <c:v>210</c:v>
                </c:pt>
                <c:pt idx="34">
                  <c:v>187</c:v>
                </c:pt>
                <c:pt idx="35">
                  <c:v>190</c:v>
                </c:pt>
                <c:pt idx="36">
                  <c:v>228</c:v>
                </c:pt>
                <c:pt idx="37">
                  <c:v>275</c:v>
                </c:pt>
                <c:pt idx="38">
                  <c:v>309</c:v>
                </c:pt>
                <c:pt idx="39">
                  <c:v>296</c:v>
                </c:pt>
                <c:pt idx="40">
                  <c:v>259</c:v>
                </c:pt>
                <c:pt idx="41">
                  <c:v>231</c:v>
                </c:pt>
                <c:pt idx="42">
                  <c:v>222</c:v>
                </c:pt>
                <c:pt idx="43">
                  <c:v>204</c:v>
                </c:pt>
                <c:pt idx="44">
                  <c:v>187</c:v>
                </c:pt>
                <c:pt idx="45">
                  <c:v>174</c:v>
                </c:pt>
                <c:pt idx="46">
                  <c:v>174</c:v>
                </c:pt>
                <c:pt idx="47">
                  <c:v>179</c:v>
                </c:pt>
                <c:pt idx="48">
                  <c:v>190</c:v>
                </c:pt>
                <c:pt idx="49">
                  <c:v>216</c:v>
                </c:pt>
                <c:pt idx="50">
                  <c:v>240</c:v>
                </c:pt>
                <c:pt idx="51">
                  <c:v>246</c:v>
                </c:pt>
                <c:pt idx="52">
                  <c:v>272</c:v>
                </c:pt>
                <c:pt idx="53">
                  <c:v>400</c:v>
                </c:pt>
                <c:pt idx="54">
                  <c:v>600</c:v>
                </c:pt>
                <c:pt idx="55">
                  <c:v>605</c:v>
                </c:pt>
                <c:pt idx="56">
                  <c:v>857</c:v>
                </c:pt>
                <c:pt idx="57">
                  <c:v>984</c:v>
                </c:pt>
                <c:pt idx="58">
                  <c:v>644</c:v>
                </c:pt>
                <c:pt idx="59">
                  <c:v>519</c:v>
                </c:pt>
                <c:pt idx="60">
                  <c:v>445</c:v>
                </c:pt>
                <c:pt idx="61">
                  <c:v>404</c:v>
                </c:pt>
                <c:pt idx="62">
                  <c:v>299</c:v>
                </c:pt>
                <c:pt idx="63">
                  <c:v>292</c:v>
                </c:pt>
                <c:pt idx="64">
                  <c:v>331</c:v>
                </c:pt>
                <c:pt idx="65">
                  <c:v>289</c:v>
                </c:pt>
                <c:pt idx="66">
                  <c:v>265</c:v>
                </c:pt>
                <c:pt idx="67">
                  <c:v>265</c:v>
                </c:pt>
                <c:pt idx="68">
                  <c:v>243</c:v>
                </c:pt>
                <c:pt idx="69">
                  <c:v>246</c:v>
                </c:pt>
                <c:pt idx="70">
                  <c:v>246</c:v>
                </c:pt>
                <c:pt idx="71">
                  <c:v>234</c:v>
                </c:pt>
                <c:pt idx="72">
                  <c:v>219</c:v>
                </c:pt>
                <c:pt idx="73">
                  <c:v>210</c:v>
                </c:pt>
                <c:pt idx="74">
                  <c:v>231</c:v>
                </c:pt>
                <c:pt idx="75">
                  <c:v>219</c:v>
                </c:pt>
                <c:pt idx="76">
                  <c:v>204</c:v>
                </c:pt>
                <c:pt idx="77">
                  <c:v>198</c:v>
                </c:pt>
                <c:pt idx="78">
                  <c:v>213</c:v>
                </c:pt>
                <c:pt idx="79">
                  <c:v>265</c:v>
                </c:pt>
                <c:pt idx="80">
                  <c:v>335</c:v>
                </c:pt>
                <c:pt idx="81">
                  <c:v>331</c:v>
                </c:pt>
                <c:pt idx="82">
                  <c:v>368</c:v>
                </c:pt>
                <c:pt idx="83">
                  <c:v>441</c:v>
                </c:pt>
                <c:pt idx="84">
                  <c:v>462</c:v>
                </c:pt>
                <c:pt idx="85">
                  <c:v>445</c:v>
                </c:pt>
                <c:pt idx="86">
                  <c:v>441</c:v>
                </c:pt>
                <c:pt idx="87">
                  <c:v>453</c:v>
                </c:pt>
                <c:pt idx="88">
                  <c:v>376</c:v>
                </c:pt>
                <c:pt idx="89">
                  <c:v>320</c:v>
                </c:pt>
                <c:pt idx="90">
                  <c:v>313</c:v>
                </c:pt>
                <c:pt idx="91">
                  <c:v>299</c:v>
                </c:pt>
                <c:pt idx="92">
                  <c:v>296</c:v>
                </c:pt>
                <c:pt idx="93">
                  <c:v>327</c:v>
                </c:pt>
                <c:pt idx="94">
                  <c:v>302</c:v>
                </c:pt>
                <c:pt idx="95">
                  <c:v>282</c:v>
                </c:pt>
                <c:pt idx="96">
                  <c:v>265</c:v>
                </c:pt>
                <c:pt idx="97">
                  <c:v>184</c:v>
                </c:pt>
                <c:pt idx="98">
                  <c:v>184</c:v>
                </c:pt>
                <c:pt idx="99">
                  <c:v>174</c:v>
                </c:pt>
                <c:pt idx="100">
                  <c:v>158</c:v>
                </c:pt>
                <c:pt idx="101">
                  <c:v>153</c:v>
                </c:pt>
                <c:pt idx="102">
                  <c:v>161</c:v>
                </c:pt>
                <c:pt idx="103">
                  <c:v>151</c:v>
                </c:pt>
                <c:pt idx="104">
                  <c:v>139</c:v>
                </c:pt>
                <c:pt idx="105">
                  <c:v>126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1"/>
            <c:spPr>
              <a:ln w="12700">
                <a:solidFill>
                  <a:srgbClr val="663300"/>
                </a:solidFill>
              </a:ln>
            </c:spPr>
            <c:marker>
              <c:symbol val="none"/>
            </c:marker>
          </c:dPt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unit!$E$79:$E$184</c:f>
              <c:numCache>
                <c:ptCount val="106"/>
                <c:pt idx="0">
                  <c:v>265</c:v>
                </c:pt>
                <c:pt idx="1">
                  <c:v>252</c:v>
                </c:pt>
                <c:pt idx="2">
                  <c:v>228</c:v>
                </c:pt>
                <c:pt idx="3">
                  <c:v>216</c:v>
                </c:pt>
                <c:pt idx="4">
                  <c:v>210</c:v>
                </c:pt>
                <c:pt idx="5">
                  <c:v>204</c:v>
                </c:pt>
                <c:pt idx="6">
                  <c:v>190</c:v>
                </c:pt>
                <c:pt idx="7">
                  <c:v>184</c:v>
                </c:pt>
                <c:pt idx="8">
                  <c:v>198</c:v>
                </c:pt>
                <c:pt idx="9">
                  <c:v>249</c:v>
                </c:pt>
                <c:pt idx="10">
                  <c:v>252</c:v>
                </c:pt>
                <c:pt idx="11">
                  <c:v>237</c:v>
                </c:pt>
                <c:pt idx="12">
                  <c:v>219</c:v>
                </c:pt>
                <c:pt idx="13">
                  <c:v>207</c:v>
                </c:pt>
                <c:pt idx="14">
                  <c:v>196</c:v>
                </c:pt>
                <c:pt idx="15">
                  <c:v>201</c:v>
                </c:pt>
                <c:pt idx="16">
                  <c:v>201</c:v>
                </c:pt>
                <c:pt idx="17">
                  <c:v>201</c:v>
                </c:pt>
                <c:pt idx="18">
                  <c:v>224</c:v>
                </c:pt>
                <c:pt idx="19">
                  <c:v>216</c:v>
                </c:pt>
                <c:pt idx="20">
                  <c:v>207</c:v>
                </c:pt>
                <c:pt idx="21">
                  <c:v>219</c:v>
                </c:pt>
                <c:pt idx="22">
                  <c:v>219</c:v>
                </c:pt>
                <c:pt idx="23">
                  <c:v>219</c:v>
                </c:pt>
                <c:pt idx="24">
                  <c:v>216</c:v>
                </c:pt>
                <c:pt idx="25">
                  <c:v>210</c:v>
                </c:pt>
                <c:pt idx="26">
                  <c:v>228</c:v>
                </c:pt>
                <c:pt idx="27">
                  <c:v>265</c:v>
                </c:pt>
                <c:pt idx="28">
                  <c:v>324</c:v>
                </c:pt>
                <c:pt idx="29">
                  <c:v>313</c:v>
                </c:pt>
                <c:pt idx="30">
                  <c:v>299</c:v>
                </c:pt>
                <c:pt idx="31">
                  <c:v>309</c:v>
                </c:pt>
                <c:pt idx="32">
                  <c:v>384</c:v>
                </c:pt>
                <c:pt idx="33">
                  <c:v>510</c:v>
                </c:pt>
                <c:pt idx="34">
                  <c:v>519</c:v>
                </c:pt>
                <c:pt idx="35">
                  <c:v>466</c:v>
                </c:pt>
                <c:pt idx="36">
                  <c:v>453</c:v>
                </c:pt>
                <c:pt idx="37">
                  <c:v>432</c:v>
                </c:pt>
                <c:pt idx="38">
                  <c:v>424</c:v>
                </c:pt>
                <c:pt idx="39">
                  <c:v>416</c:v>
                </c:pt>
                <c:pt idx="40">
                  <c:v>404</c:v>
                </c:pt>
                <c:pt idx="41">
                  <c:v>412</c:v>
                </c:pt>
                <c:pt idx="42">
                  <c:v>416</c:v>
                </c:pt>
                <c:pt idx="43">
                  <c:v>404</c:v>
                </c:pt>
                <c:pt idx="44">
                  <c:v>458</c:v>
                </c:pt>
                <c:pt idx="45">
                  <c:v>519</c:v>
                </c:pt>
                <c:pt idx="46">
                  <c:v>614</c:v>
                </c:pt>
                <c:pt idx="47">
                  <c:v>556</c:v>
                </c:pt>
                <c:pt idx="48">
                  <c:v>488</c:v>
                </c:pt>
                <c:pt idx="49">
                  <c:v>420</c:v>
                </c:pt>
                <c:pt idx="50">
                  <c:v>384</c:v>
                </c:pt>
                <c:pt idx="51">
                  <c:v>376</c:v>
                </c:pt>
                <c:pt idx="52">
                  <c:v>412</c:v>
                </c:pt>
                <c:pt idx="53">
                  <c:v>610</c:v>
                </c:pt>
                <c:pt idx="54">
                  <c:v>772</c:v>
                </c:pt>
                <c:pt idx="55">
                  <c:v>777</c:v>
                </c:pt>
                <c:pt idx="56">
                  <c:v>777</c:v>
                </c:pt>
                <c:pt idx="57">
                  <c:v>845</c:v>
                </c:pt>
                <c:pt idx="58">
                  <c:v>828</c:v>
                </c:pt>
                <c:pt idx="59">
                  <c:v>772</c:v>
                </c:pt>
                <c:pt idx="60">
                  <c:v>707</c:v>
                </c:pt>
                <c:pt idx="61">
                  <c:v>634</c:v>
                </c:pt>
                <c:pt idx="62">
                  <c:v>547</c:v>
                </c:pt>
                <c:pt idx="63">
                  <c:v>484</c:v>
                </c:pt>
                <c:pt idx="64">
                  <c:v>453</c:v>
                </c:pt>
                <c:pt idx="65">
                  <c:v>424</c:v>
                </c:pt>
                <c:pt idx="66">
                  <c:v>384</c:v>
                </c:pt>
                <c:pt idx="67">
                  <c:v>368</c:v>
                </c:pt>
                <c:pt idx="68">
                  <c:v>309</c:v>
                </c:pt>
                <c:pt idx="69">
                  <c:v>275</c:v>
                </c:pt>
                <c:pt idx="70">
                  <c:v>237</c:v>
                </c:pt>
                <c:pt idx="71">
                  <c:v>207</c:v>
                </c:pt>
                <c:pt idx="72">
                  <c:v>190</c:v>
                </c:pt>
                <c:pt idx="73">
                  <c:v>174</c:v>
                </c:pt>
                <c:pt idx="74">
                  <c:v>119</c:v>
                </c:pt>
                <c:pt idx="75">
                  <c:v>82</c:v>
                </c:pt>
                <c:pt idx="76">
                  <c:v>89</c:v>
                </c:pt>
                <c:pt idx="77">
                  <c:v>89</c:v>
                </c:pt>
                <c:pt idx="78">
                  <c:v>89</c:v>
                </c:pt>
                <c:pt idx="79">
                  <c:v>70</c:v>
                </c:pt>
                <c:pt idx="80">
                  <c:v>59</c:v>
                </c:pt>
                <c:pt idx="81">
                  <c:v>56</c:v>
                </c:pt>
                <c:pt idx="82">
                  <c:v>45</c:v>
                </c:pt>
                <c:pt idx="83">
                  <c:v>42</c:v>
                </c:pt>
                <c:pt idx="84">
                  <c:v>51</c:v>
                </c:pt>
                <c:pt idx="85">
                  <c:v>54</c:v>
                </c:pt>
                <c:pt idx="86">
                  <c:v>47</c:v>
                </c:pt>
                <c:pt idx="87">
                  <c:v>45</c:v>
                </c:pt>
                <c:pt idx="88">
                  <c:v>44</c:v>
                </c:pt>
                <c:pt idx="89">
                  <c:v>58</c:v>
                </c:pt>
                <c:pt idx="90">
                  <c:v>60</c:v>
                </c:pt>
                <c:pt idx="91">
                  <c:v>127</c:v>
                </c:pt>
                <c:pt idx="92">
                  <c:v>54</c:v>
                </c:pt>
                <c:pt idx="93">
                  <c:v>40</c:v>
                </c:pt>
                <c:pt idx="94">
                  <c:v>35</c:v>
                </c:pt>
                <c:pt idx="95">
                  <c:v>42</c:v>
                </c:pt>
                <c:pt idx="96">
                  <c:v>43</c:v>
                </c:pt>
                <c:pt idx="97">
                  <c:v>44</c:v>
                </c:pt>
                <c:pt idx="98">
                  <c:v>45</c:v>
                </c:pt>
                <c:pt idx="99">
                  <c:v>44</c:v>
                </c:pt>
                <c:pt idx="100">
                  <c:v>42</c:v>
                </c:pt>
                <c:pt idx="101">
                  <c:v>40</c:v>
                </c:pt>
                <c:pt idx="102">
                  <c:v>40</c:v>
                </c:pt>
                <c:pt idx="103">
                  <c:v>37</c:v>
                </c:pt>
                <c:pt idx="104">
                  <c:v>36</c:v>
                </c:pt>
                <c:pt idx="105">
                  <c:v>38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unit!$F$79:$F$184</c:f>
              <c:numCache>
                <c:ptCount val="106"/>
                <c:pt idx="0">
                  <c:v>59.2</c:v>
                </c:pt>
                <c:pt idx="1">
                  <c:v>59.2</c:v>
                </c:pt>
                <c:pt idx="2">
                  <c:v>59.2</c:v>
                </c:pt>
                <c:pt idx="3">
                  <c:v>59.2</c:v>
                </c:pt>
                <c:pt idx="4">
                  <c:v>59.2</c:v>
                </c:pt>
                <c:pt idx="5">
                  <c:v>59.2</c:v>
                </c:pt>
                <c:pt idx="6">
                  <c:v>57.9</c:v>
                </c:pt>
                <c:pt idx="7">
                  <c:v>56.7</c:v>
                </c:pt>
                <c:pt idx="8">
                  <c:v>56.7</c:v>
                </c:pt>
                <c:pt idx="9">
                  <c:v>62.9</c:v>
                </c:pt>
                <c:pt idx="10">
                  <c:v>71.8</c:v>
                </c:pt>
                <c:pt idx="11">
                  <c:v>81</c:v>
                </c:pt>
                <c:pt idx="12">
                  <c:v>87.8</c:v>
                </c:pt>
                <c:pt idx="13">
                  <c:v>97.6</c:v>
                </c:pt>
                <c:pt idx="14">
                  <c:v>116.5</c:v>
                </c:pt>
                <c:pt idx="15">
                  <c:v>116.5</c:v>
                </c:pt>
                <c:pt idx="16">
                  <c:v>107.6</c:v>
                </c:pt>
                <c:pt idx="17">
                  <c:v>103.3</c:v>
                </c:pt>
                <c:pt idx="18">
                  <c:v>99</c:v>
                </c:pt>
                <c:pt idx="19">
                  <c:v>94.8</c:v>
                </c:pt>
                <c:pt idx="20">
                  <c:v>90.6</c:v>
                </c:pt>
                <c:pt idx="21">
                  <c:v>89.2</c:v>
                </c:pt>
                <c:pt idx="22">
                  <c:v>89.2</c:v>
                </c:pt>
                <c:pt idx="23">
                  <c:v>89.2</c:v>
                </c:pt>
                <c:pt idx="24">
                  <c:v>71.8</c:v>
                </c:pt>
                <c:pt idx="25">
                  <c:v>51.9</c:v>
                </c:pt>
                <c:pt idx="26">
                  <c:v>46.1</c:v>
                </c:pt>
                <c:pt idx="27">
                  <c:v>43.8</c:v>
                </c:pt>
                <c:pt idx="28">
                  <c:v>43.8</c:v>
                </c:pt>
                <c:pt idx="29">
                  <c:v>50.7</c:v>
                </c:pt>
                <c:pt idx="30">
                  <c:v>62.9</c:v>
                </c:pt>
                <c:pt idx="31">
                  <c:v>77</c:v>
                </c:pt>
                <c:pt idx="32">
                  <c:v>93.4</c:v>
                </c:pt>
                <c:pt idx="33">
                  <c:v>101.8</c:v>
                </c:pt>
                <c:pt idx="34">
                  <c:v>92</c:v>
                </c:pt>
                <c:pt idx="35">
                  <c:v>85.1</c:v>
                </c:pt>
                <c:pt idx="36">
                  <c:v>77</c:v>
                </c:pt>
                <c:pt idx="37">
                  <c:v>65.4</c:v>
                </c:pt>
                <c:pt idx="38">
                  <c:v>49.6</c:v>
                </c:pt>
                <c:pt idx="39">
                  <c:v>36.1</c:v>
                </c:pt>
                <c:pt idx="40">
                  <c:v>35.1</c:v>
                </c:pt>
                <c:pt idx="41">
                  <c:v>38.3</c:v>
                </c:pt>
                <c:pt idx="42">
                  <c:v>34</c:v>
                </c:pt>
                <c:pt idx="43">
                  <c:v>29.9</c:v>
                </c:pt>
                <c:pt idx="44">
                  <c:v>33</c:v>
                </c:pt>
                <c:pt idx="45">
                  <c:v>41.6</c:v>
                </c:pt>
                <c:pt idx="46">
                  <c:v>61.6</c:v>
                </c:pt>
                <c:pt idx="47">
                  <c:v>104.7</c:v>
                </c:pt>
                <c:pt idx="48">
                  <c:v>94.8</c:v>
                </c:pt>
                <c:pt idx="49">
                  <c:v>99</c:v>
                </c:pt>
                <c:pt idx="50">
                  <c:v>136.2</c:v>
                </c:pt>
                <c:pt idx="51">
                  <c:v>155.6</c:v>
                </c:pt>
                <c:pt idx="52">
                  <c:v>165.8</c:v>
                </c:pt>
                <c:pt idx="53">
                  <c:v>176.3</c:v>
                </c:pt>
                <c:pt idx="54">
                  <c:v>198.3</c:v>
                </c:pt>
                <c:pt idx="55">
                  <c:v>305.9</c:v>
                </c:pt>
                <c:pt idx="56">
                  <c:v>629.3</c:v>
                </c:pt>
                <c:pt idx="57">
                  <c:v>675.2</c:v>
                </c:pt>
                <c:pt idx="58">
                  <c:v>533.2</c:v>
                </c:pt>
                <c:pt idx="59">
                  <c:v>407.7</c:v>
                </c:pt>
                <c:pt idx="60">
                  <c:v>376</c:v>
                </c:pt>
                <c:pt idx="61">
                  <c:v>383.8</c:v>
                </c:pt>
                <c:pt idx="62">
                  <c:v>376</c:v>
                </c:pt>
                <c:pt idx="63">
                  <c:v>383.8</c:v>
                </c:pt>
                <c:pt idx="64">
                  <c:v>341.9</c:v>
                </c:pt>
                <c:pt idx="65">
                  <c:v>292</c:v>
                </c:pt>
                <c:pt idx="66">
                  <c:v>252.4</c:v>
                </c:pt>
                <c:pt idx="67">
                  <c:v>227.6</c:v>
                </c:pt>
                <c:pt idx="68">
                  <c:v>258.8</c:v>
                </c:pt>
                <c:pt idx="69">
                  <c:v>258.8</c:v>
                </c:pt>
                <c:pt idx="70">
                  <c:v>258.8</c:v>
                </c:pt>
                <c:pt idx="71">
                  <c:v>281.9</c:v>
                </c:pt>
                <c:pt idx="72">
                  <c:v>368.3</c:v>
                </c:pt>
                <c:pt idx="73">
                  <c:v>356.9</c:v>
                </c:pt>
                <c:pt idx="74">
                  <c:v>327.3</c:v>
                </c:pt>
                <c:pt idx="75">
                  <c:v>323.7</c:v>
                </c:pt>
                <c:pt idx="76">
                  <c:v>457.6</c:v>
                </c:pt>
                <c:pt idx="77">
                  <c:v>364.5</c:v>
                </c:pt>
                <c:pt idx="78">
                  <c:v>338.2</c:v>
                </c:pt>
                <c:pt idx="79">
                  <c:v>316.5</c:v>
                </c:pt>
                <c:pt idx="80">
                  <c:v>364.5</c:v>
                </c:pt>
                <c:pt idx="81">
                  <c:v>341.9</c:v>
                </c:pt>
                <c:pt idx="82">
                  <c:v>309.4</c:v>
                </c:pt>
                <c:pt idx="83">
                  <c:v>278.5</c:v>
                </c:pt>
                <c:pt idx="84">
                  <c:v>239.8</c:v>
                </c:pt>
                <c:pt idx="85">
                  <c:v>218.6</c:v>
                </c:pt>
                <c:pt idx="86">
                  <c:v>204</c:v>
                </c:pt>
                <c:pt idx="87">
                  <c:v>189.9</c:v>
                </c:pt>
                <c:pt idx="88">
                  <c:v>176.3</c:v>
                </c:pt>
                <c:pt idx="89">
                  <c:v>209.8</c:v>
                </c:pt>
                <c:pt idx="90">
                  <c:v>246.1</c:v>
                </c:pt>
                <c:pt idx="91">
                  <c:v>230.6</c:v>
                </c:pt>
                <c:pt idx="92">
                  <c:v>215.6</c:v>
                </c:pt>
                <c:pt idx="93">
                  <c:v>215.6</c:v>
                </c:pt>
                <c:pt idx="94">
                  <c:v>201.1</c:v>
                </c:pt>
                <c:pt idx="95">
                  <c:v>204</c:v>
                </c:pt>
                <c:pt idx="96">
                  <c:v>198.3</c:v>
                </c:pt>
                <c:pt idx="97">
                  <c:v>192.7</c:v>
                </c:pt>
                <c:pt idx="98">
                  <c:v>187.2</c:v>
                </c:pt>
                <c:pt idx="99">
                  <c:v>298</c:v>
                </c:pt>
                <c:pt idx="100">
                  <c:v>411.8</c:v>
                </c:pt>
                <c:pt idx="101">
                  <c:v>440.7</c:v>
                </c:pt>
                <c:pt idx="102">
                  <c:v>432.3</c:v>
                </c:pt>
                <c:pt idx="103">
                  <c:v>424</c:v>
                </c:pt>
                <c:pt idx="104">
                  <c:v>376</c:v>
                </c:pt>
                <c:pt idx="105">
                  <c:v>302.4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unit!$G$79:$G$184</c:f>
              <c:numCache>
                <c:ptCount val="106"/>
                <c:pt idx="0">
                  <c:v>73.1</c:v>
                </c:pt>
                <c:pt idx="1">
                  <c:v>73.1</c:v>
                </c:pt>
                <c:pt idx="2">
                  <c:v>73.1</c:v>
                </c:pt>
                <c:pt idx="3">
                  <c:v>75.7</c:v>
                </c:pt>
                <c:pt idx="4">
                  <c:v>73.1</c:v>
                </c:pt>
                <c:pt idx="5">
                  <c:v>71.8</c:v>
                </c:pt>
                <c:pt idx="6">
                  <c:v>70.5</c:v>
                </c:pt>
                <c:pt idx="7">
                  <c:v>70.5</c:v>
                </c:pt>
                <c:pt idx="8">
                  <c:v>73.1</c:v>
                </c:pt>
                <c:pt idx="9">
                  <c:v>78.3</c:v>
                </c:pt>
                <c:pt idx="10">
                  <c:v>86.4</c:v>
                </c:pt>
                <c:pt idx="11">
                  <c:v>94.8</c:v>
                </c:pt>
                <c:pt idx="12">
                  <c:v>112</c:v>
                </c:pt>
                <c:pt idx="13">
                  <c:v>109.1</c:v>
                </c:pt>
                <c:pt idx="14">
                  <c:v>101.8</c:v>
                </c:pt>
                <c:pt idx="15">
                  <c:v>97.6</c:v>
                </c:pt>
                <c:pt idx="16">
                  <c:v>93.4</c:v>
                </c:pt>
                <c:pt idx="17">
                  <c:v>89.2</c:v>
                </c:pt>
                <c:pt idx="18">
                  <c:v>87.8</c:v>
                </c:pt>
                <c:pt idx="19">
                  <c:v>87.8</c:v>
                </c:pt>
                <c:pt idx="20">
                  <c:v>87.8</c:v>
                </c:pt>
                <c:pt idx="21">
                  <c:v>90.6</c:v>
                </c:pt>
                <c:pt idx="22">
                  <c:v>94.8</c:v>
                </c:pt>
                <c:pt idx="23">
                  <c:v>97.6</c:v>
                </c:pt>
                <c:pt idx="24">
                  <c:v>96.2</c:v>
                </c:pt>
                <c:pt idx="25">
                  <c:v>94.8</c:v>
                </c:pt>
                <c:pt idx="26">
                  <c:v>100.4</c:v>
                </c:pt>
                <c:pt idx="27">
                  <c:v>107.6</c:v>
                </c:pt>
                <c:pt idx="28">
                  <c:v>119.4</c:v>
                </c:pt>
                <c:pt idx="29">
                  <c:v>150.7</c:v>
                </c:pt>
                <c:pt idx="30">
                  <c:v>187.2</c:v>
                </c:pt>
                <c:pt idx="31">
                  <c:v>168.4</c:v>
                </c:pt>
                <c:pt idx="32">
                  <c:v>127</c:v>
                </c:pt>
                <c:pt idx="33">
                  <c:v>103.3</c:v>
                </c:pt>
                <c:pt idx="34">
                  <c:v>87.8</c:v>
                </c:pt>
                <c:pt idx="35">
                  <c:v>78.3</c:v>
                </c:pt>
                <c:pt idx="36">
                  <c:v>78.3</c:v>
                </c:pt>
                <c:pt idx="37">
                  <c:v>67.9</c:v>
                </c:pt>
                <c:pt idx="38">
                  <c:v>62.9</c:v>
                </c:pt>
                <c:pt idx="39">
                  <c:v>55.5</c:v>
                </c:pt>
                <c:pt idx="40">
                  <c:v>49.6</c:v>
                </c:pt>
                <c:pt idx="41">
                  <c:v>47.2</c:v>
                </c:pt>
                <c:pt idx="42">
                  <c:v>47.2</c:v>
                </c:pt>
                <c:pt idx="43">
                  <c:v>71.8</c:v>
                </c:pt>
                <c:pt idx="44">
                  <c:v>89.2</c:v>
                </c:pt>
                <c:pt idx="45">
                  <c:v>82.4</c:v>
                </c:pt>
                <c:pt idx="46">
                  <c:v>78.3</c:v>
                </c:pt>
                <c:pt idx="47">
                  <c:v>89.2</c:v>
                </c:pt>
                <c:pt idx="48">
                  <c:v>93.4</c:v>
                </c:pt>
                <c:pt idx="49">
                  <c:v>87.8</c:v>
                </c:pt>
                <c:pt idx="50">
                  <c:v>82.4</c:v>
                </c:pt>
                <c:pt idx="51">
                  <c:v>79.7</c:v>
                </c:pt>
                <c:pt idx="52">
                  <c:v>81</c:v>
                </c:pt>
                <c:pt idx="53">
                  <c:v>87.8</c:v>
                </c:pt>
                <c:pt idx="54">
                  <c:v>106.2</c:v>
                </c:pt>
                <c:pt idx="55">
                  <c:v>112</c:v>
                </c:pt>
                <c:pt idx="56">
                  <c:v>168.4</c:v>
                </c:pt>
                <c:pt idx="57">
                  <c:v>195.5</c:v>
                </c:pt>
                <c:pt idx="58">
                  <c:v>171</c:v>
                </c:pt>
                <c:pt idx="59">
                  <c:v>155.6</c:v>
                </c:pt>
                <c:pt idx="60">
                  <c:v>150.7</c:v>
                </c:pt>
                <c:pt idx="61">
                  <c:v>148.2</c:v>
                </c:pt>
                <c:pt idx="62">
                  <c:v>158.2</c:v>
                </c:pt>
                <c:pt idx="63">
                  <c:v>184.4</c:v>
                </c:pt>
                <c:pt idx="64">
                  <c:v>187.2</c:v>
                </c:pt>
                <c:pt idx="65">
                  <c:v>187.2</c:v>
                </c:pt>
                <c:pt idx="66">
                  <c:v>153.1</c:v>
                </c:pt>
                <c:pt idx="67">
                  <c:v>119.4</c:v>
                </c:pt>
                <c:pt idx="68">
                  <c:v>103.3</c:v>
                </c:pt>
                <c:pt idx="69">
                  <c:v>79.7</c:v>
                </c:pt>
                <c:pt idx="70">
                  <c:v>62.9</c:v>
                </c:pt>
                <c:pt idx="71">
                  <c:v>56.7</c:v>
                </c:pt>
                <c:pt idx="72">
                  <c:v>59.2</c:v>
                </c:pt>
                <c:pt idx="73">
                  <c:v>53.1</c:v>
                </c:pt>
                <c:pt idx="74">
                  <c:v>46.1</c:v>
                </c:pt>
                <c:pt idx="75">
                  <c:v>46.1</c:v>
                </c:pt>
                <c:pt idx="76">
                  <c:v>51.9</c:v>
                </c:pt>
                <c:pt idx="77">
                  <c:v>46.1</c:v>
                </c:pt>
                <c:pt idx="78">
                  <c:v>40.5</c:v>
                </c:pt>
                <c:pt idx="79">
                  <c:v>51.9</c:v>
                </c:pt>
                <c:pt idx="80">
                  <c:v>59.2</c:v>
                </c:pt>
                <c:pt idx="81">
                  <c:v>55.5</c:v>
                </c:pt>
                <c:pt idx="82">
                  <c:v>50.7</c:v>
                </c:pt>
                <c:pt idx="83">
                  <c:v>41.6</c:v>
                </c:pt>
                <c:pt idx="84">
                  <c:v>40.5</c:v>
                </c:pt>
                <c:pt idx="85">
                  <c:v>48.4</c:v>
                </c:pt>
                <c:pt idx="86">
                  <c:v>49.6</c:v>
                </c:pt>
                <c:pt idx="87">
                  <c:v>36.1</c:v>
                </c:pt>
                <c:pt idx="88">
                  <c:v>40.5</c:v>
                </c:pt>
                <c:pt idx="89">
                  <c:v>55.5</c:v>
                </c:pt>
                <c:pt idx="90">
                  <c:v>50.7</c:v>
                </c:pt>
                <c:pt idx="91">
                  <c:v>43.8</c:v>
                </c:pt>
                <c:pt idx="92">
                  <c:v>46.1</c:v>
                </c:pt>
                <c:pt idx="93">
                  <c:v>53.1</c:v>
                </c:pt>
                <c:pt idx="94">
                  <c:v>45</c:v>
                </c:pt>
                <c:pt idx="95">
                  <c:v>41.6</c:v>
                </c:pt>
                <c:pt idx="96">
                  <c:v>42.7</c:v>
                </c:pt>
                <c:pt idx="97">
                  <c:v>39.4</c:v>
                </c:pt>
                <c:pt idx="98">
                  <c:v>39.4</c:v>
                </c:pt>
                <c:pt idx="99">
                  <c:v>50.7</c:v>
                </c:pt>
                <c:pt idx="100">
                  <c:v>74.4</c:v>
                </c:pt>
                <c:pt idx="101">
                  <c:v>57.9</c:v>
                </c:pt>
                <c:pt idx="102">
                  <c:v>50.7</c:v>
                </c:pt>
                <c:pt idx="103">
                  <c:v>50.7</c:v>
                </c:pt>
                <c:pt idx="104">
                  <c:v>49.6</c:v>
                </c:pt>
                <c:pt idx="105">
                  <c:v>42.7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unit!$H$79:$H$184</c:f>
              <c:numCache>
                <c:ptCount val="106"/>
                <c:pt idx="0">
                  <c:v>50.7</c:v>
                </c:pt>
                <c:pt idx="1">
                  <c:v>53.1</c:v>
                </c:pt>
                <c:pt idx="2">
                  <c:v>55.5</c:v>
                </c:pt>
                <c:pt idx="3">
                  <c:v>54.3</c:v>
                </c:pt>
                <c:pt idx="4">
                  <c:v>57.9</c:v>
                </c:pt>
                <c:pt idx="5">
                  <c:v>66.6</c:v>
                </c:pt>
                <c:pt idx="6">
                  <c:v>79.7</c:v>
                </c:pt>
                <c:pt idx="7">
                  <c:v>89.2</c:v>
                </c:pt>
                <c:pt idx="8">
                  <c:v>96.2</c:v>
                </c:pt>
                <c:pt idx="9">
                  <c:v>96.2</c:v>
                </c:pt>
                <c:pt idx="10">
                  <c:v>94.8</c:v>
                </c:pt>
                <c:pt idx="11">
                  <c:v>94.8</c:v>
                </c:pt>
                <c:pt idx="12">
                  <c:v>92</c:v>
                </c:pt>
                <c:pt idx="13">
                  <c:v>92</c:v>
                </c:pt>
                <c:pt idx="14">
                  <c:v>101.8</c:v>
                </c:pt>
                <c:pt idx="15">
                  <c:v>101.8</c:v>
                </c:pt>
                <c:pt idx="16">
                  <c:v>109.1</c:v>
                </c:pt>
                <c:pt idx="17">
                  <c:v>125.5</c:v>
                </c:pt>
                <c:pt idx="18">
                  <c:v>112</c:v>
                </c:pt>
                <c:pt idx="19">
                  <c:v>107.6</c:v>
                </c:pt>
                <c:pt idx="20">
                  <c:v>104.7</c:v>
                </c:pt>
                <c:pt idx="21">
                  <c:v>112</c:v>
                </c:pt>
                <c:pt idx="22">
                  <c:v>110.5</c:v>
                </c:pt>
                <c:pt idx="23">
                  <c:v>109.1</c:v>
                </c:pt>
                <c:pt idx="24">
                  <c:v>104.7</c:v>
                </c:pt>
                <c:pt idx="25">
                  <c:v>100.4</c:v>
                </c:pt>
                <c:pt idx="26">
                  <c:v>99</c:v>
                </c:pt>
                <c:pt idx="27">
                  <c:v>99</c:v>
                </c:pt>
                <c:pt idx="28">
                  <c:v>92</c:v>
                </c:pt>
                <c:pt idx="29">
                  <c:v>82.4</c:v>
                </c:pt>
                <c:pt idx="30">
                  <c:v>93.4</c:v>
                </c:pt>
                <c:pt idx="31">
                  <c:v>87.8</c:v>
                </c:pt>
                <c:pt idx="32">
                  <c:v>60.4</c:v>
                </c:pt>
                <c:pt idx="33">
                  <c:v>43.8</c:v>
                </c:pt>
                <c:pt idx="34">
                  <c:v>45</c:v>
                </c:pt>
                <c:pt idx="35">
                  <c:v>42.7</c:v>
                </c:pt>
                <c:pt idx="36">
                  <c:v>42.7</c:v>
                </c:pt>
                <c:pt idx="37">
                  <c:v>41.6</c:v>
                </c:pt>
                <c:pt idx="38">
                  <c:v>42.7</c:v>
                </c:pt>
                <c:pt idx="39">
                  <c:v>40.5</c:v>
                </c:pt>
                <c:pt idx="40">
                  <c:v>39.4</c:v>
                </c:pt>
                <c:pt idx="41">
                  <c:v>41.6</c:v>
                </c:pt>
                <c:pt idx="42">
                  <c:v>53.1</c:v>
                </c:pt>
                <c:pt idx="43">
                  <c:v>56.7</c:v>
                </c:pt>
                <c:pt idx="44">
                  <c:v>60.4</c:v>
                </c:pt>
                <c:pt idx="45">
                  <c:v>70.5</c:v>
                </c:pt>
                <c:pt idx="46">
                  <c:v>89.2</c:v>
                </c:pt>
                <c:pt idx="47">
                  <c:v>109.1</c:v>
                </c:pt>
                <c:pt idx="48">
                  <c:v>119.4</c:v>
                </c:pt>
                <c:pt idx="49">
                  <c:v>160.7</c:v>
                </c:pt>
                <c:pt idx="50">
                  <c:v>158.2</c:v>
                </c:pt>
                <c:pt idx="51">
                  <c:v>136.2</c:v>
                </c:pt>
                <c:pt idx="52">
                  <c:v>125.5</c:v>
                </c:pt>
                <c:pt idx="53">
                  <c:v>153.1</c:v>
                </c:pt>
                <c:pt idx="54">
                  <c:v>252.4</c:v>
                </c:pt>
                <c:pt idx="55">
                  <c:v>461.9</c:v>
                </c:pt>
                <c:pt idx="56">
                  <c:v>634.4</c:v>
                </c:pt>
                <c:pt idx="57">
                  <c:v>738.9</c:v>
                </c:pt>
                <c:pt idx="58">
                  <c:v>649.5</c:v>
                </c:pt>
                <c:pt idx="59">
                  <c:v>556.5</c:v>
                </c:pt>
                <c:pt idx="60">
                  <c:v>510.3</c:v>
                </c:pt>
                <c:pt idx="61">
                  <c:v>488</c:v>
                </c:pt>
                <c:pt idx="62">
                  <c:v>483.6</c:v>
                </c:pt>
                <c:pt idx="63">
                  <c:v>470.5</c:v>
                </c:pt>
                <c:pt idx="64">
                  <c:v>387.8</c:v>
                </c:pt>
                <c:pt idx="65">
                  <c:v>353.1</c:v>
                </c:pt>
                <c:pt idx="66">
                  <c:v>302.4</c:v>
                </c:pt>
                <c:pt idx="67">
                  <c:v>262</c:v>
                </c:pt>
                <c:pt idx="68">
                  <c:v>281.9</c:v>
                </c:pt>
                <c:pt idx="69">
                  <c:v>285.2</c:v>
                </c:pt>
                <c:pt idx="70">
                  <c:v>316.5</c:v>
                </c:pt>
                <c:pt idx="71">
                  <c:v>338.2</c:v>
                </c:pt>
                <c:pt idx="72">
                  <c:v>298.9</c:v>
                </c:pt>
                <c:pt idx="73">
                  <c:v>275.2</c:v>
                </c:pt>
                <c:pt idx="74">
                  <c:v>298.9</c:v>
                </c:pt>
                <c:pt idx="75">
                  <c:v>305.9</c:v>
                </c:pt>
                <c:pt idx="76">
                  <c:v>323.7</c:v>
                </c:pt>
                <c:pt idx="77">
                  <c:v>323.7</c:v>
                </c:pt>
                <c:pt idx="78">
                  <c:v>305.9</c:v>
                </c:pt>
                <c:pt idx="79">
                  <c:v>285.2</c:v>
                </c:pt>
                <c:pt idx="80">
                  <c:v>320.1</c:v>
                </c:pt>
                <c:pt idx="81">
                  <c:v>407.7</c:v>
                </c:pt>
                <c:pt idx="82">
                  <c:v>368.3</c:v>
                </c:pt>
                <c:pt idx="83">
                  <c:v>334.6</c:v>
                </c:pt>
                <c:pt idx="84">
                  <c:v>305.9</c:v>
                </c:pt>
                <c:pt idx="85">
                  <c:v>262</c:v>
                </c:pt>
                <c:pt idx="86">
                  <c:v>230.6</c:v>
                </c:pt>
                <c:pt idx="87">
                  <c:v>192.7</c:v>
                </c:pt>
                <c:pt idx="88">
                  <c:v>168.4</c:v>
                </c:pt>
                <c:pt idx="89">
                  <c:v>163.2</c:v>
                </c:pt>
                <c:pt idx="90">
                  <c:v>155.6</c:v>
                </c:pt>
                <c:pt idx="91">
                  <c:v>148.2</c:v>
                </c:pt>
                <c:pt idx="92">
                  <c:v>143.4</c:v>
                </c:pt>
                <c:pt idx="93">
                  <c:v>158.2</c:v>
                </c:pt>
                <c:pt idx="94">
                  <c:v>179</c:v>
                </c:pt>
                <c:pt idx="95">
                  <c:v>206.9</c:v>
                </c:pt>
                <c:pt idx="96">
                  <c:v>165.8</c:v>
                </c:pt>
                <c:pt idx="97">
                  <c:v>127</c:v>
                </c:pt>
                <c:pt idx="98">
                  <c:v>109.1</c:v>
                </c:pt>
                <c:pt idx="99">
                  <c:v>100.4</c:v>
                </c:pt>
                <c:pt idx="100">
                  <c:v>125.5</c:v>
                </c:pt>
                <c:pt idx="101">
                  <c:v>122.4</c:v>
                </c:pt>
                <c:pt idx="102">
                  <c:v>90.6</c:v>
                </c:pt>
                <c:pt idx="103">
                  <c:v>74.4</c:v>
                </c:pt>
                <c:pt idx="104">
                  <c:v>66.6</c:v>
                </c:pt>
                <c:pt idx="105">
                  <c:v>64.1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unit!$I$79:$I$184</c:f>
              <c:numCache>
                <c:ptCount val="106"/>
                <c:pt idx="4">
                  <c:v>49.6</c:v>
                </c:pt>
                <c:pt idx="5">
                  <c:v>49.6</c:v>
                </c:pt>
                <c:pt idx="6">
                  <c:v>51.9</c:v>
                </c:pt>
                <c:pt idx="7">
                  <c:v>59.2</c:v>
                </c:pt>
                <c:pt idx="8">
                  <c:v>60.4</c:v>
                </c:pt>
                <c:pt idx="9">
                  <c:v>56.7</c:v>
                </c:pt>
                <c:pt idx="10">
                  <c:v>54.3</c:v>
                </c:pt>
                <c:pt idx="11">
                  <c:v>55.5</c:v>
                </c:pt>
                <c:pt idx="12">
                  <c:v>54.3</c:v>
                </c:pt>
                <c:pt idx="13">
                  <c:v>55.5</c:v>
                </c:pt>
                <c:pt idx="14">
                  <c:v>54.3</c:v>
                </c:pt>
                <c:pt idx="15">
                  <c:v>53.1</c:v>
                </c:pt>
                <c:pt idx="16">
                  <c:v>53.1</c:v>
                </c:pt>
                <c:pt idx="17">
                  <c:v>53.1</c:v>
                </c:pt>
                <c:pt idx="18">
                  <c:v>56.7</c:v>
                </c:pt>
                <c:pt idx="19">
                  <c:v>62.9</c:v>
                </c:pt>
                <c:pt idx="20">
                  <c:v>66.6</c:v>
                </c:pt>
                <c:pt idx="21">
                  <c:v>67.9</c:v>
                </c:pt>
                <c:pt idx="22">
                  <c:v>70.5</c:v>
                </c:pt>
                <c:pt idx="23">
                  <c:v>66.6</c:v>
                </c:pt>
                <c:pt idx="24">
                  <c:v>65.4</c:v>
                </c:pt>
                <c:pt idx="25">
                  <c:v>64.1</c:v>
                </c:pt>
                <c:pt idx="26">
                  <c:v>62.9</c:v>
                </c:pt>
                <c:pt idx="27">
                  <c:v>59.2</c:v>
                </c:pt>
                <c:pt idx="28">
                  <c:v>57.9</c:v>
                </c:pt>
                <c:pt idx="29">
                  <c:v>60.4</c:v>
                </c:pt>
                <c:pt idx="30">
                  <c:v>60.4</c:v>
                </c:pt>
                <c:pt idx="31">
                  <c:v>59.2</c:v>
                </c:pt>
                <c:pt idx="32">
                  <c:v>59.2</c:v>
                </c:pt>
                <c:pt idx="33">
                  <c:v>60.4</c:v>
                </c:pt>
                <c:pt idx="34">
                  <c:v>61.6</c:v>
                </c:pt>
                <c:pt idx="35">
                  <c:v>67.9</c:v>
                </c:pt>
                <c:pt idx="36">
                  <c:v>77</c:v>
                </c:pt>
                <c:pt idx="37">
                  <c:v>93.4</c:v>
                </c:pt>
                <c:pt idx="38">
                  <c:v>106.2</c:v>
                </c:pt>
                <c:pt idx="39">
                  <c:v>103.3</c:v>
                </c:pt>
                <c:pt idx="40">
                  <c:v>99</c:v>
                </c:pt>
                <c:pt idx="41">
                  <c:v>99</c:v>
                </c:pt>
                <c:pt idx="42">
                  <c:v>93.4</c:v>
                </c:pt>
                <c:pt idx="43">
                  <c:v>92</c:v>
                </c:pt>
                <c:pt idx="44">
                  <c:v>92</c:v>
                </c:pt>
                <c:pt idx="45">
                  <c:v>97.6</c:v>
                </c:pt>
                <c:pt idx="46">
                  <c:v>103.3</c:v>
                </c:pt>
                <c:pt idx="47">
                  <c:v>107.6</c:v>
                </c:pt>
                <c:pt idx="48">
                  <c:v>107.6</c:v>
                </c:pt>
                <c:pt idx="49">
                  <c:v>104.7</c:v>
                </c:pt>
                <c:pt idx="50">
                  <c:v>106.2</c:v>
                </c:pt>
                <c:pt idx="51">
                  <c:v>122.4</c:v>
                </c:pt>
                <c:pt idx="52">
                  <c:v>158.2</c:v>
                </c:pt>
                <c:pt idx="53">
                  <c:v>158.2</c:v>
                </c:pt>
                <c:pt idx="54">
                  <c:v>184.4</c:v>
                </c:pt>
                <c:pt idx="55">
                  <c:v>215.6</c:v>
                </c:pt>
                <c:pt idx="56">
                  <c:v>309.4</c:v>
                </c:pt>
                <c:pt idx="57">
                  <c:v>364.5</c:v>
                </c:pt>
                <c:pt idx="58">
                  <c:v>302.4</c:v>
                </c:pt>
                <c:pt idx="59">
                  <c:v>292</c:v>
                </c:pt>
                <c:pt idx="60">
                  <c:v>252.4</c:v>
                </c:pt>
                <c:pt idx="61">
                  <c:v>221.5</c:v>
                </c:pt>
                <c:pt idx="62">
                  <c:v>195.5</c:v>
                </c:pt>
                <c:pt idx="63">
                  <c:v>165.8</c:v>
                </c:pt>
                <c:pt idx="64">
                  <c:v>150.7</c:v>
                </c:pt>
                <c:pt idx="65">
                  <c:v>145.8</c:v>
                </c:pt>
                <c:pt idx="66">
                  <c:v>124</c:v>
                </c:pt>
                <c:pt idx="67">
                  <c:v>113.5</c:v>
                </c:pt>
                <c:pt idx="68">
                  <c:v>115</c:v>
                </c:pt>
                <c:pt idx="69">
                  <c:v>110.5</c:v>
                </c:pt>
                <c:pt idx="70">
                  <c:v>109.1</c:v>
                </c:pt>
                <c:pt idx="71">
                  <c:v>119.4</c:v>
                </c:pt>
                <c:pt idx="72">
                  <c:v>163.2</c:v>
                </c:pt>
                <c:pt idx="73">
                  <c:v>189.9</c:v>
                </c:pt>
                <c:pt idx="74">
                  <c:v>206.9</c:v>
                </c:pt>
                <c:pt idx="75">
                  <c:v>209.8</c:v>
                </c:pt>
                <c:pt idx="76">
                  <c:v>249.2</c:v>
                </c:pt>
                <c:pt idx="77">
                  <c:v>236.7</c:v>
                </c:pt>
                <c:pt idx="78">
                  <c:v>187.2</c:v>
                </c:pt>
                <c:pt idx="79">
                  <c:v>160.7</c:v>
                </c:pt>
                <c:pt idx="80">
                  <c:v>148.2</c:v>
                </c:pt>
                <c:pt idx="81">
                  <c:v>138.6</c:v>
                </c:pt>
                <c:pt idx="82">
                  <c:v>136.2</c:v>
                </c:pt>
                <c:pt idx="83">
                  <c:v>150.7</c:v>
                </c:pt>
                <c:pt idx="84">
                  <c:v>158.2</c:v>
                </c:pt>
                <c:pt idx="85">
                  <c:v>150.7</c:v>
                </c:pt>
                <c:pt idx="86">
                  <c:v>138.6</c:v>
                </c:pt>
                <c:pt idx="87">
                  <c:v>131.6</c:v>
                </c:pt>
                <c:pt idx="88">
                  <c:v>127</c:v>
                </c:pt>
                <c:pt idx="89">
                  <c:v>117.9</c:v>
                </c:pt>
                <c:pt idx="90">
                  <c:v>112</c:v>
                </c:pt>
                <c:pt idx="91">
                  <c:v>120.9</c:v>
                </c:pt>
                <c:pt idx="92">
                  <c:v>117.9</c:v>
                </c:pt>
                <c:pt idx="93">
                  <c:v>120.9</c:v>
                </c:pt>
                <c:pt idx="94">
                  <c:v>112</c:v>
                </c:pt>
                <c:pt idx="95">
                  <c:v>97.6</c:v>
                </c:pt>
                <c:pt idx="96">
                  <c:v>104.7</c:v>
                </c:pt>
                <c:pt idx="97">
                  <c:v>110.5</c:v>
                </c:pt>
                <c:pt idx="98">
                  <c:v>93.4</c:v>
                </c:pt>
                <c:pt idx="99">
                  <c:v>90.6</c:v>
                </c:pt>
                <c:pt idx="100">
                  <c:v>87.8</c:v>
                </c:pt>
                <c:pt idx="101">
                  <c:v>82.4</c:v>
                </c:pt>
                <c:pt idx="102">
                  <c:v>83.7</c:v>
                </c:pt>
                <c:pt idx="103">
                  <c:v>83.7</c:v>
                </c:pt>
                <c:pt idx="104">
                  <c:v>78.3</c:v>
                </c:pt>
                <c:pt idx="105">
                  <c:v>66.6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unit!$J$79:$J$184</c:f>
              <c:numCache>
                <c:ptCount val="106"/>
                <c:pt idx="0">
                  <c:v>94.8</c:v>
                </c:pt>
                <c:pt idx="1">
                  <c:v>93.4</c:v>
                </c:pt>
                <c:pt idx="2">
                  <c:v>89.2</c:v>
                </c:pt>
                <c:pt idx="3">
                  <c:v>94.8</c:v>
                </c:pt>
                <c:pt idx="4">
                  <c:v>101.8</c:v>
                </c:pt>
                <c:pt idx="5">
                  <c:v>101.8</c:v>
                </c:pt>
                <c:pt idx="6">
                  <c:v>101.8</c:v>
                </c:pt>
                <c:pt idx="7">
                  <c:v>66.6</c:v>
                </c:pt>
                <c:pt idx="8">
                  <c:v>46.1</c:v>
                </c:pt>
                <c:pt idx="9">
                  <c:v>47.2</c:v>
                </c:pt>
                <c:pt idx="10">
                  <c:v>43.8</c:v>
                </c:pt>
                <c:pt idx="11">
                  <c:v>36.1</c:v>
                </c:pt>
                <c:pt idx="12">
                  <c:v>35.1</c:v>
                </c:pt>
                <c:pt idx="13">
                  <c:v>35.1</c:v>
                </c:pt>
                <c:pt idx="14">
                  <c:v>35.1</c:v>
                </c:pt>
                <c:pt idx="15">
                  <c:v>36.1</c:v>
                </c:pt>
                <c:pt idx="16">
                  <c:v>36.1</c:v>
                </c:pt>
                <c:pt idx="17">
                  <c:v>38.3</c:v>
                </c:pt>
                <c:pt idx="18">
                  <c:v>40.5</c:v>
                </c:pt>
                <c:pt idx="19">
                  <c:v>39.4</c:v>
                </c:pt>
                <c:pt idx="20">
                  <c:v>39.4</c:v>
                </c:pt>
                <c:pt idx="21">
                  <c:v>36.1</c:v>
                </c:pt>
                <c:pt idx="22">
                  <c:v>42.7</c:v>
                </c:pt>
                <c:pt idx="23">
                  <c:v>41.6</c:v>
                </c:pt>
                <c:pt idx="24">
                  <c:v>40.5</c:v>
                </c:pt>
                <c:pt idx="25">
                  <c:v>47.2</c:v>
                </c:pt>
                <c:pt idx="26">
                  <c:v>60.4</c:v>
                </c:pt>
                <c:pt idx="27">
                  <c:v>69.2</c:v>
                </c:pt>
                <c:pt idx="28">
                  <c:v>73.1</c:v>
                </c:pt>
                <c:pt idx="29">
                  <c:v>67.9</c:v>
                </c:pt>
                <c:pt idx="30">
                  <c:v>70.5</c:v>
                </c:pt>
                <c:pt idx="31">
                  <c:v>90.6</c:v>
                </c:pt>
                <c:pt idx="32">
                  <c:v>117.9</c:v>
                </c:pt>
                <c:pt idx="33">
                  <c:v>125.5</c:v>
                </c:pt>
                <c:pt idx="34">
                  <c:v>112</c:v>
                </c:pt>
                <c:pt idx="35">
                  <c:v>106.2</c:v>
                </c:pt>
                <c:pt idx="36">
                  <c:v>104.7</c:v>
                </c:pt>
                <c:pt idx="37">
                  <c:v>120.9</c:v>
                </c:pt>
                <c:pt idx="38">
                  <c:v>168.4</c:v>
                </c:pt>
                <c:pt idx="39">
                  <c:v>176.3</c:v>
                </c:pt>
                <c:pt idx="40">
                  <c:v>181.7</c:v>
                </c:pt>
                <c:pt idx="41">
                  <c:v>184.4</c:v>
                </c:pt>
                <c:pt idx="42">
                  <c:v>179</c:v>
                </c:pt>
                <c:pt idx="43">
                  <c:v>165.8</c:v>
                </c:pt>
                <c:pt idx="44">
                  <c:v>143.4</c:v>
                </c:pt>
                <c:pt idx="45">
                  <c:v>131.6</c:v>
                </c:pt>
                <c:pt idx="46">
                  <c:v>117.9</c:v>
                </c:pt>
                <c:pt idx="47">
                  <c:v>101.8</c:v>
                </c:pt>
                <c:pt idx="48">
                  <c:v>96.2</c:v>
                </c:pt>
                <c:pt idx="49">
                  <c:v>101.8</c:v>
                </c:pt>
                <c:pt idx="50">
                  <c:v>115</c:v>
                </c:pt>
                <c:pt idx="51">
                  <c:v>133.9</c:v>
                </c:pt>
                <c:pt idx="52">
                  <c:v>129.3</c:v>
                </c:pt>
                <c:pt idx="53">
                  <c:v>127</c:v>
                </c:pt>
                <c:pt idx="54">
                  <c:v>127</c:v>
                </c:pt>
                <c:pt idx="55">
                  <c:v>145.8</c:v>
                </c:pt>
                <c:pt idx="56">
                  <c:v>131.6</c:v>
                </c:pt>
                <c:pt idx="57">
                  <c:v>195.5</c:v>
                </c:pt>
                <c:pt idx="58">
                  <c:v>189.9</c:v>
                </c:pt>
                <c:pt idx="59">
                  <c:v>163.2</c:v>
                </c:pt>
                <c:pt idx="60">
                  <c:v>133.9</c:v>
                </c:pt>
                <c:pt idx="61">
                  <c:v>119.4</c:v>
                </c:pt>
                <c:pt idx="62">
                  <c:v>112</c:v>
                </c:pt>
                <c:pt idx="63">
                  <c:v>101.8</c:v>
                </c:pt>
                <c:pt idx="64">
                  <c:v>92</c:v>
                </c:pt>
                <c:pt idx="65">
                  <c:v>90.6</c:v>
                </c:pt>
                <c:pt idx="66">
                  <c:v>92</c:v>
                </c:pt>
                <c:pt idx="67">
                  <c:v>96.2</c:v>
                </c:pt>
                <c:pt idx="68">
                  <c:v>89.2</c:v>
                </c:pt>
                <c:pt idx="69">
                  <c:v>82.4</c:v>
                </c:pt>
                <c:pt idx="70">
                  <c:v>81</c:v>
                </c:pt>
                <c:pt idx="71">
                  <c:v>85.1</c:v>
                </c:pt>
                <c:pt idx="72">
                  <c:v>81</c:v>
                </c:pt>
                <c:pt idx="73">
                  <c:v>82.4</c:v>
                </c:pt>
                <c:pt idx="74">
                  <c:v>78.3</c:v>
                </c:pt>
                <c:pt idx="75">
                  <c:v>70.5</c:v>
                </c:pt>
                <c:pt idx="76">
                  <c:v>66.6</c:v>
                </c:pt>
                <c:pt idx="77">
                  <c:v>55.5</c:v>
                </c:pt>
                <c:pt idx="78">
                  <c:v>47.2</c:v>
                </c:pt>
                <c:pt idx="79">
                  <c:v>45</c:v>
                </c:pt>
                <c:pt idx="80">
                  <c:v>42.7</c:v>
                </c:pt>
                <c:pt idx="81">
                  <c:v>46.1</c:v>
                </c:pt>
                <c:pt idx="82">
                  <c:v>49.6</c:v>
                </c:pt>
                <c:pt idx="83">
                  <c:v>51.9</c:v>
                </c:pt>
                <c:pt idx="84">
                  <c:v>75.7</c:v>
                </c:pt>
                <c:pt idx="85">
                  <c:v>107.6</c:v>
                </c:pt>
                <c:pt idx="86">
                  <c:v>125.5</c:v>
                </c:pt>
                <c:pt idx="87">
                  <c:v>89.2</c:v>
                </c:pt>
                <c:pt idx="88">
                  <c:v>71.8</c:v>
                </c:pt>
                <c:pt idx="89">
                  <c:v>54.3</c:v>
                </c:pt>
                <c:pt idx="90">
                  <c:v>50.7</c:v>
                </c:pt>
                <c:pt idx="91">
                  <c:v>47.2</c:v>
                </c:pt>
                <c:pt idx="92">
                  <c:v>51.9</c:v>
                </c:pt>
                <c:pt idx="93">
                  <c:v>50.7</c:v>
                </c:pt>
                <c:pt idx="94">
                  <c:v>87.8</c:v>
                </c:pt>
                <c:pt idx="95">
                  <c:v>79.7</c:v>
                </c:pt>
                <c:pt idx="96">
                  <c:v>57.9</c:v>
                </c:pt>
                <c:pt idx="97">
                  <c:v>49.6</c:v>
                </c:pt>
                <c:pt idx="98">
                  <c:v>47.2</c:v>
                </c:pt>
                <c:pt idx="99">
                  <c:v>45</c:v>
                </c:pt>
                <c:pt idx="100">
                  <c:v>48.4</c:v>
                </c:pt>
                <c:pt idx="101">
                  <c:v>50.7</c:v>
                </c:pt>
                <c:pt idx="102">
                  <c:v>64.1</c:v>
                </c:pt>
                <c:pt idx="103">
                  <c:v>59.2</c:v>
                </c:pt>
                <c:pt idx="104">
                  <c:v>50.7</c:v>
                </c:pt>
                <c:pt idx="105">
                  <c:v>45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unit!$K$79:$K$184</c:f>
              <c:numCache>
                <c:ptCount val="106"/>
                <c:pt idx="0">
                  <c:v>300.6</c:v>
                </c:pt>
                <c:pt idx="1">
                  <c:v>277.7</c:v>
                </c:pt>
                <c:pt idx="2">
                  <c:v>258.8</c:v>
                </c:pt>
                <c:pt idx="3">
                  <c:v>225.8</c:v>
                </c:pt>
                <c:pt idx="4">
                  <c:v>223</c:v>
                </c:pt>
                <c:pt idx="5">
                  <c:v>208.8</c:v>
                </c:pt>
                <c:pt idx="6">
                  <c:v>200.5</c:v>
                </c:pt>
                <c:pt idx="7">
                  <c:v>192.4</c:v>
                </c:pt>
                <c:pt idx="8">
                  <c:v>184.5</c:v>
                </c:pt>
                <c:pt idx="9">
                  <c:v>179.3</c:v>
                </c:pt>
                <c:pt idx="10">
                  <c:v>176.7</c:v>
                </c:pt>
                <c:pt idx="11">
                  <c:v>192.4</c:v>
                </c:pt>
                <c:pt idx="12">
                  <c:v>217.2</c:v>
                </c:pt>
                <c:pt idx="13">
                  <c:v>206</c:v>
                </c:pt>
                <c:pt idx="14">
                  <c:v>195.1</c:v>
                </c:pt>
                <c:pt idx="15">
                  <c:v>189.8</c:v>
                </c:pt>
                <c:pt idx="16">
                  <c:v>187.1</c:v>
                </c:pt>
                <c:pt idx="17">
                  <c:v>184.5</c:v>
                </c:pt>
                <c:pt idx="18">
                  <c:v>187.1</c:v>
                </c:pt>
                <c:pt idx="19">
                  <c:v>184.5</c:v>
                </c:pt>
                <c:pt idx="20">
                  <c:v>179.3</c:v>
                </c:pt>
                <c:pt idx="21">
                  <c:v>174.2</c:v>
                </c:pt>
                <c:pt idx="22">
                  <c:v>171.6</c:v>
                </c:pt>
                <c:pt idx="23">
                  <c:v>166.6</c:v>
                </c:pt>
                <c:pt idx="24">
                  <c:v>161.7</c:v>
                </c:pt>
                <c:pt idx="25">
                  <c:v>159.2</c:v>
                </c:pt>
                <c:pt idx="26">
                  <c:v>149.7</c:v>
                </c:pt>
                <c:pt idx="27">
                  <c:v>156.8</c:v>
                </c:pt>
                <c:pt idx="28">
                  <c:v>164.2</c:v>
                </c:pt>
                <c:pt idx="29">
                  <c:v>197.8</c:v>
                </c:pt>
                <c:pt idx="30">
                  <c:v>277.7</c:v>
                </c:pt>
                <c:pt idx="31">
                  <c:v>456.9</c:v>
                </c:pt>
                <c:pt idx="32">
                  <c:v>533.9</c:v>
                </c:pt>
                <c:pt idx="33">
                  <c:v>494.7</c:v>
                </c:pt>
                <c:pt idx="34">
                  <c:v>481.9</c:v>
                </c:pt>
                <c:pt idx="35">
                  <c:v>538.3</c:v>
                </c:pt>
                <c:pt idx="36">
                  <c:v>556.3</c:v>
                </c:pt>
                <c:pt idx="37">
                  <c:v>507.6</c:v>
                </c:pt>
                <c:pt idx="38">
                  <c:v>465.2</c:v>
                </c:pt>
                <c:pt idx="39">
                  <c:v>436.6</c:v>
                </c:pt>
                <c:pt idx="40">
                  <c:v>432.6</c:v>
                </c:pt>
                <c:pt idx="41">
                  <c:v>405.1</c:v>
                </c:pt>
                <c:pt idx="42">
                  <c:v>389.8</c:v>
                </c:pt>
                <c:pt idx="43">
                  <c:v>401.2</c:v>
                </c:pt>
                <c:pt idx="44">
                  <c:v>481.9</c:v>
                </c:pt>
                <c:pt idx="45">
                  <c:v>579.2</c:v>
                </c:pt>
                <c:pt idx="46">
                  <c:v>621.5</c:v>
                </c:pt>
                <c:pt idx="47">
                  <c:v>556.3</c:v>
                </c:pt>
                <c:pt idx="48">
                  <c:v>507.6</c:v>
                </c:pt>
                <c:pt idx="49">
                  <c:v>494.7</c:v>
                </c:pt>
                <c:pt idx="50">
                  <c:v>498.9</c:v>
                </c:pt>
                <c:pt idx="51">
                  <c:v>588.5</c:v>
                </c:pt>
                <c:pt idx="52">
                  <c:v>720.9</c:v>
                </c:pt>
                <c:pt idx="53">
                  <c:v>895.2</c:v>
                </c:pt>
                <c:pt idx="54">
                  <c:v>773.4</c:v>
                </c:pt>
                <c:pt idx="55">
                  <c:v>715.8</c:v>
                </c:pt>
                <c:pt idx="56">
                  <c:v>924.1</c:v>
                </c:pt>
                <c:pt idx="57">
                  <c:v>1038</c:v>
                </c:pt>
                <c:pt idx="58">
                  <c:v>866.7</c:v>
                </c:pt>
                <c:pt idx="59">
                  <c:v>726.1</c:v>
                </c:pt>
                <c:pt idx="60">
                  <c:v>685.3</c:v>
                </c:pt>
                <c:pt idx="61">
                  <c:v>773.4</c:v>
                </c:pt>
                <c:pt idx="62">
                  <c:v>971.4</c:v>
                </c:pt>
                <c:pt idx="63">
                  <c:v>935.8</c:v>
                </c:pt>
                <c:pt idx="64">
                  <c:v>989.4</c:v>
                </c:pt>
                <c:pt idx="65">
                  <c:v>1032</c:v>
                </c:pt>
                <c:pt idx="66">
                  <c:v>895.2</c:v>
                </c:pt>
                <c:pt idx="67">
                  <c:v>665.3</c:v>
                </c:pt>
                <c:pt idx="68">
                  <c:v>525</c:v>
                </c:pt>
                <c:pt idx="69">
                  <c:v>424.7</c:v>
                </c:pt>
                <c:pt idx="70">
                  <c:v>473.5</c:v>
                </c:pt>
                <c:pt idx="71">
                  <c:v>456.9</c:v>
                </c:pt>
                <c:pt idx="72">
                  <c:v>428.6</c:v>
                </c:pt>
                <c:pt idx="73">
                  <c:v>405.1</c:v>
                </c:pt>
                <c:pt idx="74">
                  <c:v>378.5</c:v>
                </c:pt>
                <c:pt idx="75">
                  <c:v>456.9</c:v>
                </c:pt>
                <c:pt idx="76">
                  <c:v>469.4</c:v>
                </c:pt>
                <c:pt idx="77">
                  <c:v>469.4</c:v>
                </c:pt>
                <c:pt idx="78">
                  <c:v>432.6</c:v>
                </c:pt>
                <c:pt idx="79">
                  <c:v>389.8</c:v>
                </c:pt>
                <c:pt idx="80">
                  <c:v>367.3</c:v>
                </c:pt>
                <c:pt idx="81">
                  <c:v>428.6</c:v>
                </c:pt>
                <c:pt idx="82">
                  <c:v>424.7</c:v>
                </c:pt>
                <c:pt idx="83">
                  <c:v>378.5</c:v>
                </c:pt>
                <c:pt idx="84">
                  <c:v>300.6</c:v>
                </c:pt>
                <c:pt idx="85">
                  <c:v>255.7</c:v>
                </c:pt>
                <c:pt idx="86">
                  <c:v>234.6</c:v>
                </c:pt>
                <c:pt idx="87">
                  <c:v>197.8</c:v>
                </c:pt>
                <c:pt idx="88">
                  <c:v>145</c:v>
                </c:pt>
                <c:pt idx="89">
                  <c:v>127</c:v>
                </c:pt>
                <c:pt idx="90">
                  <c:v>111.2</c:v>
                </c:pt>
                <c:pt idx="91">
                  <c:v>102.8</c:v>
                </c:pt>
                <c:pt idx="92">
                  <c:v>99.5</c:v>
                </c:pt>
                <c:pt idx="93">
                  <c:v>86.8</c:v>
                </c:pt>
                <c:pt idx="94">
                  <c:v>71.9</c:v>
                </c:pt>
                <c:pt idx="95">
                  <c:v>77.7</c:v>
                </c:pt>
                <c:pt idx="96">
                  <c:v>83.7</c:v>
                </c:pt>
                <c:pt idx="97">
                  <c:v>70.5</c:v>
                </c:pt>
                <c:pt idx="98">
                  <c:v>59.4</c:v>
                </c:pt>
                <c:pt idx="99">
                  <c:v>51.6</c:v>
                </c:pt>
                <c:pt idx="100">
                  <c:v>40.8</c:v>
                </c:pt>
                <c:pt idx="101">
                  <c:v>36.3</c:v>
                </c:pt>
                <c:pt idx="102">
                  <c:v>34.1</c:v>
                </c:pt>
                <c:pt idx="103">
                  <c:v>38.5</c:v>
                </c:pt>
                <c:pt idx="104">
                  <c:v>39.6</c:v>
                </c:pt>
                <c:pt idx="105">
                  <c:v>34.1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unit!$L$79:$L$184</c:f>
              <c:numCache>
                <c:ptCount val="106"/>
                <c:pt idx="0">
                  <c:v>106.2</c:v>
                </c:pt>
                <c:pt idx="1">
                  <c:v>104.5</c:v>
                </c:pt>
                <c:pt idx="2">
                  <c:v>107.8</c:v>
                </c:pt>
                <c:pt idx="3">
                  <c:v>109.5</c:v>
                </c:pt>
                <c:pt idx="4">
                  <c:v>119.9</c:v>
                </c:pt>
                <c:pt idx="5">
                  <c:v>135.8</c:v>
                </c:pt>
                <c:pt idx="6">
                  <c:v>181.9</c:v>
                </c:pt>
                <c:pt idx="7">
                  <c:v>179.3</c:v>
                </c:pt>
                <c:pt idx="8">
                  <c:v>164.2</c:v>
                </c:pt>
                <c:pt idx="9">
                  <c:v>152</c:v>
                </c:pt>
                <c:pt idx="10">
                  <c:v>149.7</c:v>
                </c:pt>
                <c:pt idx="11">
                  <c:v>142.7</c:v>
                </c:pt>
                <c:pt idx="12">
                  <c:v>133.6</c:v>
                </c:pt>
                <c:pt idx="13">
                  <c:v>131.4</c:v>
                </c:pt>
                <c:pt idx="14">
                  <c:v>127</c:v>
                </c:pt>
                <c:pt idx="15">
                  <c:v>121.7</c:v>
                </c:pt>
                <c:pt idx="16">
                  <c:v>118.1</c:v>
                </c:pt>
                <c:pt idx="17">
                  <c:v>118.1</c:v>
                </c:pt>
                <c:pt idx="18">
                  <c:v>116.4</c:v>
                </c:pt>
                <c:pt idx="19">
                  <c:v>112.9</c:v>
                </c:pt>
                <c:pt idx="20">
                  <c:v>111.2</c:v>
                </c:pt>
                <c:pt idx="21">
                  <c:v>104.5</c:v>
                </c:pt>
                <c:pt idx="22">
                  <c:v>107.8</c:v>
                </c:pt>
                <c:pt idx="23">
                  <c:v>111.2</c:v>
                </c:pt>
                <c:pt idx="24">
                  <c:v>111.2</c:v>
                </c:pt>
                <c:pt idx="25">
                  <c:v>111.2</c:v>
                </c:pt>
                <c:pt idx="26">
                  <c:v>118.1</c:v>
                </c:pt>
                <c:pt idx="27">
                  <c:v>149.7</c:v>
                </c:pt>
                <c:pt idx="28">
                  <c:v>189.8</c:v>
                </c:pt>
                <c:pt idx="29">
                  <c:v>220.1</c:v>
                </c:pt>
                <c:pt idx="30">
                  <c:v>280.9</c:v>
                </c:pt>
                <c:pt idx="31">
                  <c:v>331.4</c:v>
                </c:pt>
                <c:pt idx="32">
                  <c:v>294</c:v>
                </c:pt>
                <c:pt idx="33">
                  <c:v>265</c:v>
                </c:pt>
                <c:pt idx="34">
                  <c:v>240.5</c:v>
                </c:pt>
                <c:pt idx="35">
                  <c:v>234.6</c:v>
                </c:pt>
                <c:pt idx="36">
                  <c:v>249.6</c:v>
                </c:pt>
                <c:pt idx="37">
                  <c:v>338.4</c:v>
                </c:pt>
                <c:pt idx="38">
                  <c:v>424.7</c:v>
                </c:pt>
                <c:pt idx="39">
                  <c:v>401.2</c:v>
                </c:pt>
                <c:pt idx="40">
                  <c:v>374.7</c:v>
                </c:pt>
                <c:pt idx="41">
                  <c:v>363.6</c:v>
                </c:pt>
                <c:pt idx="42">
                  <c:v>334.9</c:v>
                </c:pt>
                <c:pt idx="43">
                  <c:v>307.3</c:v>
                </c:pt>
                <c:pt idx="44">
                  <c:v>327.9</c:v>
                </c:pt>
                <c:pt idx="45">
                  <c:v>352.7</c:v>
                </c:pt>
                <c:pt idx="46">
                  <c:v>382.2</c:v>
                </c:pt>
                <c:pt idx="47">
                  <c:v>409</c:v>
                </c:pt>
                <c:pt idx="48">
                  <c:v>409</c:v>
                </c:pt>
                <c:pt idx="49">
                  <c:v>432.6</c:v>
                </c:pt>
                <c:pt idx="50">
                  <c:v>477.7</c:v>
                </c:pt>
                <c:pt idx="51">
                  <c:v>607.2</c:v>
                </c:pt>
                <c:pt idx="52">
                  <c:v>650.6</c:v>
                </c:pt>
                <c:pt idx="53">
                  <c:v>861.1</c:v>
                </c:pt>
                <c:pt idx="54">
                  <c:v>1212</c:v>
                </c:pt>
                <c:pt idx="55">
                  <c:v>1266</c:v>
                </c:pt>
                <c:pt idx="56">
                  <c:v>1620</c:v>
                </c:pt>
                <c:pt idx="57">
                  <c:v>1900</c:v>
                </c:pt>
                <c:pt idx="58">
                  <c:v>1850</c:v>
                </c:pt>
                <c:pt idx="59">
                  <c:v>1328</c:v>
                </c:pt>
                <c:pt idx="60">
                  <c:v>1179</c:v>
                </c:pt>
                <c:pt idx="61">
                  <c:v>1212</c:v>
                </c:pt>
                <c:pt idx="62">
                  <c:v>1172</c:v>
                </c:pt>
                <c:pt idx="63">
                  <c:v>1212</c:v>
                </c:pt>
                <c:pt idx="64">
                  <c:v>1500</c:v>
                </c:pt>
                <c:pt idx="65">
                  <c:v>1391</c:v>
                </c:pt>
                <c:pt idx="66">
                  <c:v>1192</c:v>
                </c:pt>
                <c:pt idx="67">
                  <c:v>1107</c:v>
                </c:pt>
                <c:pt idx="68">
                  <c:v>1126</c:v>
                </c:pt>
                <c:pt idx="69">
                  <c:v>1165</c:v>
                </c:pt>
                <c:pt idx="70">
                  <c:v>1286</c:v>
                </c:pt>
                <c:pt idx="71">
                  <c:v>1553</c:v>
                </c:pt>
                <c:pt idx="72">
                  <c:v>1820</c:v>
                </c:pt>
                <c:pt idx="73">
                  <c:v>1550</c:v>
                </c:pt>
                <c:pt idx="74">
                  <c:v>1384</c:v>
                </c:pt>
                <c:pt idx="75">
                  <c:v>1384</c:v>
                </c:pt>
                <c:pt idx="76">
                  <c:v>1600</c:v>
                </c:pt>
                <c:pt idx="77">
                  <c:v>1497</c:v>
                </c:pt>
                <c:pt idx="78">
                  <c:v>1293</c:v>
                </c:pt>
                <c:pt idx="79">
                  <c:v>1272</c:v>
                </c:pt>
                <c:pt idx="80">
                  <c:v>1238</c:v>
                </c:pt>
                <c:pt idx="81">
                  <c:v>1272</c:v>
                </c:pt>
                <c:pt idx="82">
                  <c:v>1331.3333333333333</c:v>
                </c:pt>
                <c:pt idx="83">
                  <c:v>1390.6666666666665</c:v>
                </c:pt>
                <c:pt idx="84">
                  <c:v>1450</c:v>
                </c:pt>
                <c:pt idx="85">
                  <c:v>1384</c:v>
                </c:pt>
                <c:pt idx="86">
                  <c:v>1413</c:v>
                </c:pt>
                <c:pt idx="87">
                  <c:v>1425</c:v>
                </c:pt>
                <c:pt idx="88">
                  <c:v>1328</c:v>
                </c:pt>
                <c:pt idx="89">
                  <c:v>1307</c:v>
                </c:pt>
                <c:pt idx="90">
                  <c:v>1192</c:v>
                </c:pt>
                <c:pt idx="91">
                  <c:v>995.4</c:v>
                </c:pt>
                <c:pt idx="92">
                  <c:v>883.8</c:v>
                </c:pt>
                <c:pt idx="93">
                  <c:v>844.3</c:v>
                </c:pt>
                <c:pt idx="94">
                  <c:v>811.2</c:v>
                </c:pt>
                <c:pt idx="95">
                  <c:v>855.5</c:v>
                </c:pt>
                <c:pt idx="96">
                  <c:v>811.2</c:v>
                </c:pt>
                <c:pt idx="97">
                  <c:v>705.5</c:v>
                </c:pt>
                <c:pt idx="98">
                  <c:v>650.6</c:v>
                </c:pt>
                <c:pt idx="99">
                  <c:v>607.2</c:v>
                </c:pt>
                <c:pt idx="100">
                  <c:v>612</c:v>
                </c:pt>
                <c:pt idx="101">
                  <c:v>588.5</c:v>
                </c:pt>
                <c:pt idx="102">
                  <c:v>612</c:v>
                </c:pt>
                <c:pt idx="103">
                  <c:v>597.8</c:v>
                </c:pt>
                <c:pt idx="104">
                  <c:v>560.8</c:v>
                </c:pt>
                <c:pt idx="105">
                  <c:v>547.3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unit!$M$79:$M$184</c:f>
              <c:numCache>
                <c:ptCount val="106"/>
                <c:pt idx="0">
                  <c:v>40.5</c:v>
                </c:pt>
                <c:pt idx="1">
                  <c:v>41.6</c:v>
                </c:pt>
                <c:pt idx="2">
                  <c:v>53.1</c:v>
                </c:pt>
                <c:pt idx="3">
                  <c:v>78.3</c:v>
                </c:pt>
                <c:pt idx="4">
                  <c:v>129.3</c:v>
                </c:pt>
                <c:pt idx="5">
                  <c:v>145.8</c:v>
                </c:pt>
                <c:pt idx="6">
                  <c:v>125.5</c:v>
                </c:pt>
                <c:pt idx="7">
                  <c:v>117.9</c:v>
                </c:pt>
                <c:pt idx="8">
                  <c:v>113.5</c:v>
                </c:pt>
                <c:pt idx="9">
                  <c:v>120.9</c:v>
                </c:pt>
                <c:pt idx="10">
                  <c:v>141</c:v>
                </c:pt>
                <c:pt idx="11">
                  <c:v>160.7</c:v>
                </c:pt>
                <c:pt idx="12">
                  <c:v>173.7</c:v>
                </c:pt>
                <c:pt idx="13">
                  <c:v>192.7</c:v>
                </c:pt>
                <c:pt idx="14">
                  <c:v>252.4</c:v>
                </c:pt>
                <c:pt idx="15">
                  <c:v>239.8</c:v>
                </c:pt>
                <c:pt idx="16">
                  <c:v>236.7</c:v>
                </c:pt>
                <c:pt idx="17">
                  <c:v>227.6</c:v>
                </c:pt>
                <c:pt idx="18">
                  <c:v>236.7</c:v>
                </c:pt>
                <c:pt idx="19">
                  <c:v>218.6</c:v>
                </c:pt>
                <c:pt idx="20">
                  <c:v>195.5</c:v>
                </c:pt>
                <c:pt idx="21">
                  <c:v>160.7</c:v>
                </c:pt>
                <c:pt idx="22">
                  <c:v>127</c:v>
                </c:pt>
                <c:pt idx="23">
                  <c:v>112</c:v>
                </c:pt>
                <c:pt idx="24">
                  <c:v>153.1</c:v>
                </c:pt>
                <c:pt idx="25">
                  <c:v>165.8</c:v>
                </c:pt>
                <c:pt idx="26">
                  <c:v>131.6</c:v>
                </c:pt>
                <c:pt idx="27">
                  <c:v>129.3</c:v>
                </c:pt>
                <c:pt idx="28">
                  <c:v>133.9</c:v>
                </c:pt>
                <c:pt idx="29">
                  <c:v>120.9</c:v>
                </c:pt>
                <c:pt idx="30">
                  <c:v>119.4</c:v>
                </c:pt>
                <c:pt idx="31">
                  <c:v>129.3</c:v>
                </c:pt>
                <c:pt idx="32">
                  <c:v>187.2</c:v>
                </c:pt>
                <c:pt idx="33">
                  <c:v>198.3</c:v>
                </c:pt>
                <c:pt idx="34">
                  <c:v>201.1</c:v>
                </c:pt>
                <c:pt idx="35">
                  <c:v>204</c:v>
                </c:pt>
                <c:pt idx="36">
                  <c:v>230.6</c:v>
                </c:pt>
                <c:pt idx="37">
                  <c:v>345.6</c:v>
                </c:pt>
                <c:pt idx="38">
                  <c:v>271.9</c:v>
                </c:pt>
                <c:pt idx="39">
                  <c:v>239.8</c:v>
                </c:pt>
                <c:pt idx="40">
                  <c:v>227.6</c:v>
                </c:pt>
                <c:pt idx="41">
                  <c:v>227.6</c:v>
                </c:pt>
                <c:pt idx="42">
                  <c:v>212.7</c:v>
                </c:pt>
                <c:pt idx="43">
                  <c:v>201.1</c:v>
                </c:pt>
                <c:pt idx="44">
                  <c:v>189.9</c:v>
                </c:pt>
                <c:pt idx="45">
                  <c:v>179</c:v>
                </c:pt>
                <c:pt idx="46">
                  <c:v>171</c:v>
                </c:pt>
                <c:pt idx="47">
                  <c:v>168.4</c:v>
                </c:pt>
                <c:pt idx="48">
                  <c:v>168.4</c:v>
                </c:pt>
                <c:pt idx="49">
                  <c:v>181.7</c:v>
                </c:pt>
                <c:pt idx="50">
                  <c:v>224.5</c:v>
                </c:pt>
                <c:pt idx="51">
                  <c:v>246.1</c:v>
                </c:pt>
                <c:pt idx="52">
                  <c:v>249.2</c:v>
                </c:pt>
                <c:pt idx="53">
                  <c:v>265.3</c:v>
                </c:pt>
                <c:pt idx="54">
                  <c:v>298.9</c:v>
                </c:pt>
                <c:pt idx="55">
                  <c:v>320.1</c:v>
                </c:pt>
                <c:pt idx="56">
                  <c:v>376</c:v>
                </c:pt>
                <c:pt idx="57">
                  <c:v>445.4</c:v>
                </c:pt>
                <c:pt idx="58">
                  <c:v>431.3</c:v>
                </c:pt>
                <c:pt idx="59">
                  <c:v>412.9</c:v>
                </c:pt>
                <c:pt idx="60">
                  <c:v>426.6</c:v>
                </c:pt>
                <c:pt idx="61">
                  <c:v>431.3</c:v>
                </c:pt>
                <c:pt idx="62">
                  <c:v>399.3</c:v>
                </c:pt>
                <c:pt idx="63">
                  <c:v>381.7</c:v>
                </c:pt>
                <c:pt idx="64">
                  <c:v>364.5</c:v>
                </c:pt>
                <c:pt idx="65">
                  <c:v>364.5</c:v>
                </c:pt>
                <c:pt idx="66">
                  <c:v>360.3</c:v>
                </c:pt>
                <c:pt idx="67">
                  <c:v>364.5</c:v>
                </c:pt>
                <c:pt idx="68">
                  <c:v>394.9</c:v>
                </c:pt>
                <c:pt idx="69">
                  <c:v>390.4</c:v>
                </c:pt>
                <c:pt idx="70">
                  <c:v>368.8</c:v>
                </c:pt>
                <c:pt idx="71">
                  <c:v>347.8</c:v>
                </c:pt>
                <c:pt idx="72">
                  <c:v>343.7</c:v>
                </c:pt>
                <c:pt idx="73">
                  <c:v>339.6</c:v>
                </c:pt>
                <c:pt idx="74">
                  <c:v>319.7</c:v>
                </c:pt>
                <c:pt idx="75">
                  <c:v>315.8</c:v>
                </c:pt>
                <c:pt idx="76">
                  <c:v>308.1</c:v>
                </c:pt>
                <c:pt idx="77">
                  <c:v>285.6</c:v>
                </c:pt>
                <c:pt idx="78">
                  <c:v>264</c:v>
                </c:pt>
                <c:pt idx="79">
                  <c:v>246.9</c:v>
                </c:pt>
                <c:pt idx="80">
                  <c:v>233.6</c:v>
                </c:pt>
                <c:pt idx="81">
                  <c:v>243.5</c:v>
                </c:pt>
                <c:pt idx="82">
                  <c:v>271.1</c:v>
                </c:pt>
                <c:pt idx="83">
                  <c:v>243.5</c:v>
                </c:pt>
                <c:pt idx="84">
                  <c:v>217.6</c:v>
                </c:pt>
                <c:pt idx="85">
                  <c:v>179.2</c:v>
                </c:pt>
                <c:pt idx="86">
                  <c:v>162.9</c:v>
                </c:pt>
                <c:pt idx="87">
                  <c:v>142.5</c:v>
                </c:pt>
                <c:pt idx="88">
                  <c:v>119.3</c:v>
                </c:pt>
                <c:pt idx="89">
                  <c:v>98.5</c:v>
                </c:pt>
                <c:pt idx="90">
                  <c:v>89</c:v>
                </c:pt>
                <c:pt idx="91">
                  <c:v>77.1</c:v>
                </c:pt>
                <c:pt idx="92">
                  <c:v>61.4</c:v>
                </c:pt>
                <c:pt idx="93">
                  <c:v>49.9</c:v>
                </c:pt>
                <c:pt idx="94">
                  <c:v>41.5</c:v>
                </c:pt>
                <c:pt idx="95">
                  <c:v>41.5</c:v>
                </c:pt>
                <c:pt idx="96">
                  <c:v>41.5</c:v>
                </c:pt>
                <c:pt idx="97">
                  <c:v>39.8</c:v>
                </c:pt>
                <c:pt idx="98">
                  <c:v>39.8</c:v>
                </c:pt>
                <c:pt idx="99">
                  <c:v>63.2</c:v>
                </c:pt>
                <c:pt idx="100">
                  <c:v>70.5</c:v>
                </c:pt>
                <c:pt idx="101">
                  <c:v>70.5</c:v>
                </c:pt>
                <c:pt idx="102">
                  <c:v>56.9</c:v>
                </c:pt>
                <c:pt idx="103">
                  <c:v>73.4</c:v>
                </c:pt>
                <c:pt idx="104">
                  <c:v>67.8</c:v>
                </c:pt>
                <c:pt idx="105">
                  <c:v>54.2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unit!$N$79:$N$184</c:f>
              <c:numCache>
                <c:ptCount val="106"/>
                <c:pt idx="0">
                  <c:v>96.6</c:v>
                </c:pt>
                <c:pt idx="1">
                  <c:v>89</c:v>
                </c:pt>
                <c:pt idx="2">
                  <c:v>81.8</c:v>
                </c:pt>
                <c:pt idx="3">
                  <c:v>78.1</c:v>
                </c:pt>
                <c:pt idx="4">
                  <c:v>77.1</c:v>
                </c:pt>
                <c:pt idx="5">
                  <c:v>76.2</c:v>
                </c:pt>
                <c:pt idx="6">
                  <c:v>74.3</c:v>
                </c:pt>
                <c:pt idx="7">
                  <c:v>72.4</c:v>
                </c:pt>
                <c:pt idx="8">
                  <c:v>70.5</c:v>
                </c:pt>
                <c:pt idx="9">
                  <c:v>69.6</c:v>
                </c:pt>
                <c:pt idx="10">
                  <c:v>70.5</c:v>
                </c:pt>
                <c:pt idx="11">
                  <c:v>69.6</c:v>
                </c:pt>
                <c:pt idx="12">
                  <c:v>68.7</c:v>
                </c:pt>
                <c:pt idx="13">
                  <c:v>69.6</c:v>
                </c:pt>
                <c:pt idx="14">
                  <c:v>71.5</c:v>
                </c:pt>
                <c:pt idx="15">
                  <c:v>71.5</c:v>
                </c:pt>
                <c:pt idx="16">
                  <c:v>56</c:v>
                </c:pt>
                <c:pt idx="17">
                  <c:v>44.8</c:v>
                </c:pt>
                <c:pt idx="18">
                  <c:v>49</c:v>
                </c:pt>
                <c:pt idx="19">
                  <c:v>64.1</c:v>
                </c:pt>
                <c:pt idx="20">
                  <c:v>115</c:v>
                </c:pt>
                <c:pt idx="21">
                  <c:v>130.6</c:v>
                </c:pt>
                <c:pt idx="22">
                  <c:v>121.6</c:v>
                </c:pt>
                <c:pt idx="23">
                  <c:v>102.5</c:v>
                </c:pt>
                <c:pt idx="24">
                  <c:v>83.5</c:v>
                </c:pt>
                <c:pt idx="25">
                  <c:v>80</c:v>
                </c:pt>
                <c:pt idx="26">
                  <c:v>94.6</c:v>
                </c:pt>
                <c:pt idx="27">
                  <c:v>128.3</c:v>
                </c:pt>
                <c:pt idx="28">
                  <c:v>155.1</c:v>
                </c:pt>
                <c:pt idx="29">
                  <c:v>147.5</c:v>
                </c:pt>
                <c:pt idx="30">
                  <c:v>126.1</c:v>
                </c:pt>
                <c:pt idx="31">
                  <c:v>100.5</c:v>
                </c:pt>
                <c:pt idx="32">
                  <c:v>96.6</c:v>
                </c:pt>
                <c:pt idx="33">
                  <c:v>100.5</c:v>
                </c:pt>
                <c:pt idx="34">
                  <c:v>96.6</c:v>
                </c:pt>
                <c:pt idx="35">
                  <c:v>90.8</c:v>
                </c:pt>
                <c:pt idx="36">
                  <c:v>77.1</c:v>
                </c:pt>
                <c:pt idx="37">
                  <c:v>67.8</c:v>
                </c:pt>
                <c:pt idx="38">
                  <c:v>65.9</c:v>
                </c:pt>
                <c:pt idx="39">
                  <c:v>65.9</c:v>
                </c:pt>
                <c:pt idx="40">
                  <c:v>70.5</c:v>
                </c:pt>
                <c:pt idx="41">
                  <c:v>75.2</c:v>
                </c:pt>
                <c:pt idx="42">
                  <c:v>77.1</c:v>
                </c:pt>
                <c:pt idx="43">
                  <c:v>79</c:v>
                </c:pt>
                <c:pt idx="44">
                  <c:v>79</c:v>
                </c:pt>
                <c:pt idx="45">
                  <c:v>77.1</c:v>
                </c:pt>
                <c:pt idx="46">
                  <c:v>73.4</c:v>
                </c:pt>
                <c:pt idx="47">
                  <c:v>70.5</c:v>
                </c:pt>
                <c:pt idx="48">
                  <c:v>69.6</c:v>
                </c:pt>
                <c:pt idx="49">
                  <c:v>81.8</c:v>
                </c:pt>
                <c:pt idx="50">
                  <c:v>112.9</c:v>
                </c:pt>
                <c:pt idx="51">
                  <c:v>133</c:v>
                </c:pt>
                <c:pt idx="52">
                  <c:v>176.4</c:v>
                </c:pt>
                <c:pt idx="53">
                  <c:v>211.4</c:v>
                </c:pt>
                <c:pt idx="54">
                  <c:v>257.1</c:v>
                </c:pt>
                <c:pt idx="55">
                  <c:v>360.3</c:v>
                </c:pt>
                <c:pt idx="56">
                  <c:v>552.1</c:v>
                </c:pt>
                <c:pt idx="57">
                  <c:v>642.5</c:v>
                </c:pt>
                <c:pt idx="58">
                  <c:v>552.1</c:v>
                </c:pt>
                <c:pt idx="59">
                  <c:v>509.9</c:v>
                </c:pt>
                <c:pt idx="60">
                  <c:v>520.3</c:v>
                </c:pt>
                <c:pt idx="61">
                  <c:v>450.2</c:v>
                </c:pt>
                <c:pt idx="62">
                  <c:v>377.4</c:v>
                </c:pt>
                <c:pt idx="63">
                  <c:v>426.6</c:v>
                </c:pt>
                <c:pt idx="64">
                  <c:v>459.9</c:v>
                </c:pt>
                <c:pt idx="65">
                  <c:v>509.9</c:v>
                </c:pt>
                <c:pt idx="66">
                  <c:v>563</c:v>
                </c:pt>
                <c:pt idx="67">
                  <c:v>552.1</c:v>
                </c:pt>
                <c:pt idx="68">
                  <c:v>474.6</c:v>
                </c:pt>
                <c:pt idx="69">
                  <c:v>417.4</c:v>
                </c:pt>
                <c:pt idx="70">
                  <c:v>390.4</c:v>
                </c:pt>
                <c:pt idx="71">
                  <c:v>373.1</c:v>
                </c:pt>
                <c:pt idx="72">
                  <c:v>335.6</c:v>
                </c:pt>
                <c:pt idx="73">
                  <c:v>308.1</c:v>
                </c:pt>
                <c:pt idx="74">
                  <c:v>300.4</c:v>
                </c:pt>
                <c:pt idx="75">
                  <c:v>308.1</c:v>
                </c:pt>
                <c:pt idx="76">
                  <c:v>368.8</c:v>
                </c:pt>
                <c:pt idx="77">
                  <c:v>445.4</c:v>
                </c:pt>
                <c:pt idx="78">
                  <c:v>464.7</c:v>
                </c:pt>
                <c:pt idx="79">
                  <c:v>515.1</c:v>
                </c:pt>
                <c:pt idx="80">
                  <c:v>445.4</c:v>
                </c:pt>
                <c:pt idx="81">
                  <c:v>412.9</c:v>
                </c:pt>
                <c:pt idx="82">
                  <c:v>368.8</c:v>
                </c:pt>
                <c:pt idx="83">
                  <c:v>343.7</c:v>
                </c:pt>
                <c:pt idx="84">
                  <c:v>327.6</c:v>
                </c:pt>
                <c:pt idx="85">
                  <c:v>292.9</c:v>
                </c:pt>
                <c:pt idx="86">
                  <c:v>274.7</c:v>
                </c:pt>
                <c:pt idx="87">
                  <c:v>285.6</c:v>
                </c:pt>
                <c:pt idx="88">
                  <c:v>274.7</c:v>
                </c:pt>
                <c:pt idx="89">
                  <c:v>250.2</c:v>
                </c:pt>
                <c:pt idx="90">
                  <c:v>230.3</c:v>
                </c:pt>
                <c:pt idx="91">
                  <c:v>211.4</c:v>
                </c:pt>
                <c:pt idx="92">
                  <c:v>300.4</c:v>
                </c:pt>
                <c:pt idx="93">
                  <c:v>431.3</c:v>
                </c:pt>
                <c:pt idx="94">
                  <c:v>436</c:v>
                </c:pt>
                <c:pt idx="95">
                  <c:v>364.5</c:v>
                </c:pt>
                <c:pt idx="96">
                  <c:v>304.2</c:v>
                </c:pt>
                <c:pt idx="97">
                  <c:v>267.6</c:v>
                </c:pt>
                <c:pt idx="98">
                  <c:v>223.9</c:v>
                </c:pt>
                <c:pt idx="99">
                  <c:v>202.3</c:v>
                </c:pt>
                <c:pt idx="100">
                  <c:v>187.6</c:v>
                </c:pt>
                <c:pt idx="101">
                  <c:v>170.9</c:v>
                </c:pt>
                <c:pt idx="102">
                  <c:v>155.1</c:v>
                </c:pt>
                <c:pt idx="103">
                  <c:v>142.5</c:v>
                </c:pt>
                <c:pt idx="104">
                  <c:v>128.3</c:v>
                </c:pt>
                <c:pt idx="105">
                  <c:v>102.5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unit!$O$79:$O$184</c:f>
              <c:numCache>
                <c:ptCount val="106"/>
                <c:pt idx="0">
                  <c:v>65</c:v>
                </c:pt>
                <c:pt idx="1">
                  <c:v>83.5</c:v>
                </c:pt>
                <c:pt idx="2">
                  <c:v>87.1</c:v>
                </c:pt>
                <c:pt idx="3">
                  <c:v>81.8</c:v>
                </c:pt>
                <c:pt idx="4">
                  <c:v>79</c:v>
                </c:pt>
                <c:pt idx="5">
                  <c:v>78.1</c:v>
                </c:pt>
                <c:pt idx="6">
                  <c:v>85.3</c:v>
                </c:pt>
                <c:pt idx="7">
                  <c:v>85.3</c:v>
                </c:pt>
                <c:pt idx="8">
                  <c:v>94.6</c:v>
                </c:pt>
                <c:pt idx="9">
                  <c:v>128.3</c:v>
                </c:pt>
                <c:pt idx="10">
                  <c:v>133</c:v>
                </c:pt>
                <c:pt idx="11">
                  <c:v>126.1</c:v>
                </c:pt>
                <c:pt idx="12">
                  <c:v>112.9</c:v>
                </c:pt>
                <c:pt idx="13">
                  <c:v>117.2</c:v>
                </c:pt>
                <c:pt idx="14">
                  <c:v>137.7</c:v>
                </c:pt>
                <c:pt idx="15">
                  <c:v>160.2</c:v>
                </c:pt>
                <c:pt idx="16">
                  <c:v>196.4</c:v>
                </c:pt>
                <c:pt idx="17">
                  <c:v>292.9</c:v>
                </c:pt>
                <c:pt idx="18">
                  <c:v>308.1</c:v>
                </c:pt>
                <c:pt idx="19">
                  <c:v>250.2</c:v>
                </c:pt>
                <c:pt idx="20">
                  <c:v>230.3</c:v>
                </c:pt>
                <c:pt idx="21">
                  <c:v>193.4</c:v>
                </c:pt>
                <c:pt idx="22">
                  <c:v>182</c:v>
                </c:pt>
                <c:pt idx="23">
                  <c:v>211.4</c:v>
                </c:pt>
                <c:pt idx="24">
                  <c:v>236.9</c:v>
                </c:pt>
                <c:pt idx="25">
                  <c:v>246.9</c:v>
                </c:pt>
                <c:pt idx="26">
                  <c:v>274.7</c:v>
                </c:pt>
                <c:pt idx="27">
                  <c:v>278.3</c:v>
                </c:pt>
                <c:pt idx="28">
                  <c:v>246.9</c:v>
                </c:pt>
                <c:pt idx="29">
                  <c:v>227.1</c:v>
                </c:pt>
                <c:pt idx="30">
                  <c:v>208.4</c:v>
                </c:pt>
                <c:pt idx="31">
                  <c:v>202.3</c:v>
                </c:pt>
                <c:pt idx="32">
                  <c:v>217.6</c:v>
                </c:pt>
                <c:pt idx="33">
                  <c:v>217.6</c:v>
                </c:pt>
                <c:pt idx="34">
                  <c:v>208.4</c:v>
                </c:pt>
                <c:pt idx="35">
                  <c:v>208.4</c:v>
                </c:pt>
                <c:pt idx="36">
                  <c:v>243.5</c:v>
                </c:pt>
                <c:pt idx="37">
                  <c:v>250.2</c:v>
                </c:pt>
                <c:pt idx="38">
                  <c:v>281.9</c:v>
                </c:pt>
                <c:pt idx="39">
                  <c:v>267.6</c:v>
                </c:pt>
                <c:pt idx="40">
                  <c:v>250.2</c:v>
                </c:pt>
                <c:pt idx="41">
                  <c:v>227.1</c:v>
                </c:pt>
                <c:pt idx="42">
                  <c:v>211.4</c:v>
                </c:pt>
                <c:pt idx="43">
                  <c:v>208.4</c:v>
                </c:pt>
                <c:pt idx="44">
                  <c:v>208.4</c:v>
                </c:pt>
                <c:pt idx="45">
                  <c:v>196.4</c:v>
                </c:pt>
                <c:pt idx="46">
                  <c:v>182</c:v>
                </c:pt>
                <c:pt idx="47">
                  <c:v>168.2</c:v>
                </c:pt>
                <c:pt idx="48">
                  <c:v>162.9</c:v>
                </c:pt>
                <c:pt idx="49">
                  <c:v>160.2</c:v>
                </c:pt>
                <c:pt idx="50">
                  <c:v>179.2</c:v>
                </c:pt>
                <c:pt idx="51">
                  <c:v>173.6</c:v>
                </c:pt>
                <c:pt idx="52">
                  <c:v>184.8</c:v>
                </c:pt>
                <c:pt idx="53">
                  <c:v>223.9</c:v>
                </c:pt>
                <c:pt idx="54">
                  <c:v>236.9</c:v>
                </c:pt>
                <c:pt idx="55">
                  <c:v>257.1</c:v>
                </c:pt>
                <c:pt idx="56">
                  <c:v>289.2</c:v>
                </c:pt>
                <c:pt idx="57">
                  <c:v>331.6</c:v>
                </c:pt>
                <c:pt idx="58">
                  <c:v>289.2</c:v>
                </c:pt>
                <c:pt idx="59">
                  <c:v>274.7</c:v>
                </c:pt>
                <c:pt idx="60">
                  <c:v>257.1</c:v>
                </c:pt>
                <c:pt idx="61">
                  <c:v>233.6</c:v>
                </c:pt>
                <c:pt idx="62">
                  <c:v>250.2</c:v>
                </c:pt>
                <c:pt idx="63">
                  <c:v>240.2</c:v>
                </c:pt>
                <c:pt idx="64">
                  <c:v>211.4</c:v>
                </c:pt>
                <c:pt idx="65">
                  <c:v>250.2</c:v>
                </c:pt>
                <c:pt idx="66">
                  <c:v>236.9</c:v>
                </c:pt>
                <c:pt idx="67">
                  <c:v>199.3</c:v>
                </c:pt>
                <c:pt idx="68">
                  <c:v>179.2</c:v>
                </c:pt>
                <c:pt idx="69">
                  <c:v>176.4</c:v>
                </c:pt>
                <c:pt idx="70">
                  <c:v>176.4</c:v>
                </c:pt>
                <c:pt idx="71">
                  <c:v>176.4</c:v>
                </c:pt>
                <c:pt idx="72">
                  <c:v>168.2</c:v>
                </c:pt>
                <c:pt idx="73">
                  <c:v>170.9</c:v>
                </c:pt>
                <c:pt idx="74">
                  <c:v>168.2</c:v>
                </c:pt>
                <c:pt idx="75">
                  <c:v>145</c:v>
                </c:pt>
                <c:pt idx="76">
                  <c:v>135.3</c:v>
                </c:pt>
                <c:pt idx="77">
                  <c:v>108.6</c:v>
                </c:pt>
                <c:pt idx="78">
                  <c:v>115</c:v>
                </c:pt>
                <c:pt idx="79">
                  <c:v>106.6</c:v>
                </c:pt>
                <c:pt idx="80">
                  <c:v>236.9</c:v>
                </c:pt>
                <c:pt idx="81">
                  <c:v>182</c:v>
                </c:pt>
                <c:pt idx="82">
                  <c:v>179.2</c:v>
                </c:pt>
                <c:pt idx="83">
                  <c:v>217.6</c:v>
                </c:pt>
                <c:pt idx="84">
                  <c:v>202.3</c:v>
                </c:pt>
                <c:pt idx="85">
                  <c:v>160.2</c:v>
                </c:pt>
                <c:pt idx="86">
                  <c:v>126.1</c:v>
                </c:pt>
                <c:pt idx="87">
                  <c:v>117.2</c:v>
                </c:pt>
                <c:pt idx="88">
                  <c:v>108.6</c:v>
                </c:pt>
                <c:pt idx="89">
                  <c:v>102.5</c:v>
                </c:pt>
                <c:pt idx="90">
                  <c:v>98.5</c:v>
                </c:pt>
                <c:pt idx="91">
                  <c:v>87.1</c:v>
                </c:pt>
                <c:pt idx="92">
                  <c:v>78.1</c:v>
                </c:pt>
                <c:pt idx="93">
                  <c:v>85.3</c:v>
                </c:pt>
                <c:pt idx="94">
                  <c:v>98.5</c:v>
                </c:pt>
                <c:pt idx="95">
                  <c:v>89</c:v>
                </c:pt>
                <c:pt idx="96">
                  <c:v>65</c:v>
                </c:pt>
                <c:pt idx="97">
                  <c:v>56.9</c:v>
                </c:pt>
                <c:pt idx="98">
                  <c:v>51.6</c:v>
                </c:pt>
                <c:pt idx="99">
                  <c:v>49.9</c:v>
                </c:pt>
                <c:pt idx="100">
                  <c:v>46.5</c:v>
                </c:pt>
                <c:pt idx="101">
                  <c:v>60.5</c:v>
                </c:pt>
                <c:pt idx="102">
                  <c:v>56.9</c:v>
                </c:pt>
                <c:pt idx="103">
                  <c:v>48.2</c:v>
                </c:pt>
                <c:pt idx="104">
                  <c:v>46.5</c:v>
                </c:pt>
                <c:pt idx="105">
                  <c:v>41.5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unit!$P$79:$P$184</c:f>
              <c:numCache>
                <c:ptCount val="106"/>
                <c:pt idx="0">
                  <c:v>78</c:v>
                </c:pt>
                <c:pt idx="1">
                  <c:v>77.1</c:v>
                </c:pt>
                <c:pt idx="2">
                  <c:v>78.1</c:v>
                </c:pt>
                <c:pt idx="3">
                  <c:v>77.1</c:v>
                </c:pt>
                <c:pt idx="4">
                  <c:v>76.2</c:v>
                </c:pt>
                <c:pt idx="5">
                  <c:v>73.4</c:v>
                </c:pt>
                <c:pt idx="6">
                  <c:v>71.5</c:v>
                </c:pt>
                <c:pt idx="7">
                  <c:v>71.5</c:v>
                </c:pt>
                <c:pt idx="8">
                  <c:v>71.5</c:v>
                </c:pt>
                <c:pt idx="9">
                  <c:v>76.2</c:v>
                </c:pt>
                <c:pt idx="10">
                  <c:v>73.4</c:v>
                </c:pt>
                <c:pt idx="11">
                  <c:v>72.4</c:v>
                </c:pt>
                <c:pt idx="12">
                  <c:v>70.5</c:v>
                </c:pt>
                <c:pt idx="13">
                  <c:v>70.5</c:v>
                </c:pt>
                <c:pt idx="14">
                  <c:v>68.7</c:v>
                </c:pt>
                <c:pt idx="15">
                  <c:v>67.8</c:v>
                </c:pt>
                <c:pt idx="16">
                  <c:v>66.8</c:v>
                </c:pt>
                <c:pt idx="17">
                  <c:v>67.8</c:v>
                </c:pt>
                <c:pt idx="18">
                  <c:v>72.4</c:v>
                </c:pt>
                <c:pt idx="19">
                  <c:v>81.8</c:v>
                </c:pt>
                <c:pt idx="20">
                  <c:v>106.6</c:v>
                </c:pt>
                <c:pt idx="21">
                  <c:v>106.6</c:v>
                </c:pt>
                <c:pt idx="22">
                  <c:v>102.5</c:v>
                </c:pt>
                <c:pt idx="23">
                  <c:v>98.5</c:v>
                </c:pt>
                <c:pt idx="24">
                  <c:v>98.5</c:v>
                </c:pt>
                <c:pt idx="25">
                  <c:v>96.6</c:v>
                </c:pt>
                <c:pt idx="26">
                  <c:v>106.6</c:v>
                </c:pt>
                <c:pt idx="27">
                  <c:v>145</c:v>
                </c:pt>
                <c:pt idx="28">
                  <c:v>205.3</c:v>
                </c:pt>
                <c:pt idx="29">
                  <c:v>274.7</c:v>
                </c:pt>
                <c:pt idx="30">
                  <c:v>264</c:v>
                </c:pt>
                <c:pt idx="31">
                  <c:v>240.2</c:v>
                </c:pt>
                <c:pt idx="32">
                  <c:v>230.3</c:v>
                </c:pt>
                <c:pt idx="33">
                  <c:v>202.3</c:v>
                </c:pt>
                <c:pt idx="34">
                  <c:v>162.9</c:v>
                </c:pt>
                <c:pt idx="35">
                  <c:v>137.7</c:v>
                </c:pt>
                <c:pt idx="36">
                  <c:v>145</c:v>
                </c:pt>
                <c:pt idx="37">
                  <c:v>137.7</c:v>
                </c:pt>
                <c:pt idx="38">
                  <c:v>135.3</c:v>
                </c:pt>
                <c:pt idx="39">
                  <c:v>160.2</c:v>
                </c:pt>
                <c:pt idx="40">
                  <c:v>157.6</c:v>
                </c:pt>
                <c:pt idx="41">
                  <c:v>168.2</c:v>
                </c:pt>
                <c:pt idx="42">
                  <c:v>157.6</c:v>
                </c:pt>
                <c:pt idx="43">
                  <c:v>162.9</c:v>
                </c:pt>
                <c:pt idx="44">
                  <c:v>211.4</c:v>
                </c:pt>
                <c:pt idx="45">
                  <c:v>278.3</c:v>
                </c:pt>
                <c:pt idx="46">
                  <c:v>300.4</c:v>
                </c:pt>
                <c:pt idx="47">
                  <c:v>278.3</c:v>
                </c:pt>
                <c:pt idx="48">
                  <c:v>230.3</c:v>
                </c:pt>
                <c:pt idx="49">
                  <c:v>199.3</c:v>
                </c:pt>
                <c:pt idx="50">
                  <c:v>170.9</c:v>
                </c:pt>
                <c:pt idx="51">
                  <c:v>152.5</c:v>
                </c:pt>
                <c:pt idx="52">
                  <c:v>130.6</c:v>
                </c:pt>
                <c:pt idx="53">
                  <c:v>128.3</c:v>
                </c:pt>
                <c:pt idx="54">
                  <c:v>168.2</c:v>
                </c:pt>
                <c:pt idx="55">
                  <c:v>253.6</c:v>
                </c:pt>
                <c:pt idx="56">
                  <c:v>364.5</c:v>
                </c:pt>
                <c:pt idx="57">
                  <c:v>399.3</c:v>
                </c:pt>
                <c:pt idx="58">
                  <c:v>356.1</c:v>
                </c:pt>
                <c:pt idx="59">
                  <c:v>331.6</c:v>
                </c:pt>
                <c:pt idx="60">
                  <c:v>285.6</c:v>
                </c:pt>
                <c:pt idx="61">
                  <c:v>214.5</c:v>
                </c:pt>
                <c:pt idx="62">
                  <c:v>176.4</c:v>
                </c:pt>
                <c:pt idx="63">
                  <c:v>157.6</c:v>
                </c:pt>
                <c:pt idx="64">
                  <c:v>155.1</c:v>
                </c:pt>
                <c:pt idx="65">
                  <c:v>160.2</c:v>
                </c:pt>
                <c:pt idx="66">
                  <c:v>190.5</c:v>
                </c:pt>
                <c:pt idx="67">
                  <c:v>173.6</c:v>
                </c:pt>
                <c:pt idx="68">
                  <c:v>182</c:v>
                </c:pt>
                <c:pt idx="69">
                  <c:v>165.5</c:v>
                </c:pt>
                <c:pt idx="70">
                  <c:v>155.1</c:v>
                </c:pt>
                <c:pt idx="71">
                  <c:v>162.9</c:v>
                </c:pt>
                <c:pt idx="72">
                  <c:v>160.2</c:v>
                </c:pt>
                <c:pt idx="73">
                  <c:v>147.5</c:v>
                </c:pt>
                <c:pt idx="74">
                  <c:v>170.9</c:v>
                </c:pt>
                <c:pt idx="75">
                  <c:v>196.4</c:v>
                </c:pt>
                <c:pt idx="76">
                  <c:v>187.6</c:v>
                </c:pt>
                <c:pt idx="77">
                  <c:v>202.3</c:v>
                </c:pt>
                <c:pt idx="78">
                  <c:v>187.6</c:v>
                </c:pt>
                <c:pt idx="79">
                  <c:v>173.6</c:v>
                </c:pt>
                <c:pt idx="80">
                  <c:v>162.9</c:v>
                </c:pt>
                <c:pt idx="81">
                  <c:v>155.1</c:v>
                </c:pt>
                <c:pt idx="82">
                  <c:v>140.1</c:v>
                </c:pt>
                <c:pt idx="83">
                  <c:v>128.3</c:v>
                </c:pt>
                <c:pt idx="84">
                  <c:v>117.2</c:v>
                </c:pt>
                <c:pt idx="85">
                  <c:v>117.2</c:v>
                </c:pt>
                <c:pt idx="86">
                  <c:v>121.6</c:v>
                </c:pt>
                <c:pt idx="87">
                  <c:v>112.9</c:v>
                </c:pt>
                <c:pt idx="88">
                  <c:v>90.8</c:v>
                </c:pt>
                <c:pt idx="89">
                  <c:v>81.8</c:v>
                </c:pt>
                <c:pt idx="90">
                  <c:v>119.3</c:v>
                </c:pt>
                <c:pt idx="91">
                  <c:v>104.5</c:v>
                </c:pt>
                <c:pt idx="92">
                  <c:v>89</c:v>
                </c:pt>
                <c:pt idx="93">
                  <c:v>79</c:v>
                </c:pt>
                <c:pt idx="94">
                  <c:v>75.2</c:v>
                </c:pt>
                <c:pt idx="95">
                  <c:v>72.4</c:v>
                </c:pt>
                <c:pt idx="96">
                  <c:v>71.5</c:v>
                </c:pt>
                <c:pt idx="97">
                  <c:v>70.5</c:v>
                </c:pt>
                <c:pt idx="98">
                  <c:v>70.5</c:v>
                </c:pt>
                <c:pt idx="99">
                  <c:v>66.8</c:v>
                </c:pt>
                <c:pt idx="100">
                  <c:v>62.3</c:v>
                </c:pt>
                <c:pt idx="101">
                  <c:v>57.8</c:v>
                </c:pt>
                <c:pt idx="102">
                  <c:v>56</c:v>
                </c:pt>
                <c:pt idx="103">
                  <c:v>54.2</c:v>
                </c:pt>
                <c:pt idx="104">
                  <c:v>50.8</c:v>
                </c:pt>
                <c:pt idx="105">
                  <c:v>48.2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unit!$Q$79:$Q$184</c:f>
              <c:numCache>
                <c:ptCount val="106"/>
                <c:pt idx="0">
                  <c:v>59.6</c:v>
                </c:pt>
                <c:pt idx="1">
                  <c:v>65</c:v>
                </c:pt>
                <c:pt idx="2">
                  <c:v>65</c:v>
                </c:pt>
                <c:pt idx="3">
                  <c:v>63.2</c:v>
                </c:pt>
                <c:pt idx="4">
                  <c:v>69.6</c:v>
                </c:pt>
                <c:pt idx="5">
                  <c:v>64.1</c:v>
                </c:pt>
                <c:pt idx="6">
                  <c:v>53.4</c:v>
                </c:pt>
                <c:pt idx="7">
                  <c:v>46.5</c:v>
                </c:pt>
                <c:pt idx="8">
                  <c:v>39.8</c:v>
                </c:pt>
                <c:pt idx="9">
                  <c:v>37.4</c:v>
                </c:pt>
                <c:pt idx="10">
                  <c:v>39</c:v>
                </c:pt>
                <c:pt idx="11">
                  <c:v>52.5</c:v>
                </c:pt>
                <c:pt idx="12">
                  <c:v>60.5</c:v>
                </c:pt>
                <c:pt idx="13">
                  <c:v>55.1</c:v>
                </c:pt>
                <c:pt idx="14">
                  <c:v>50.8</c:v>
                </c:pt>
                <c:pt idx="15">
                  <c:v>55.1</c:v>
                </c:pt>
                <c:pt idx="16">
                  <c:v>96.6</c:v>
                </c:pt>
                <c:pt idx="17">
                  <c:v>285.6</c:v>
                </c:pt>
                <c:pt idx="18">
                  <c:v>386.1</c:v>
                </c:pt>
                <c:pt idx="19">
                  <c:v>450.2</c:v>
                </c:pt>
                <c:pt idx="20">
                  <c:v>373.1</c:v>
                </c:pt>
                <c:pt idx="21">
                  <c:v>304.2</c:v>
                </c:pt>
                <c:pt idx="22">
                  <c:v>274.7</c:v>
                </c:pt>
                <c:pt idx="23">
                  <c:v>260.5</c:v>
                </c:pt>
                <c:pt idx="24">
                  <c:v>285.6</c:v>
                </c:pt>
                <c:pt idx="25">
                  <c:v>360.3</c:v>
                </c:pt>
                <c:pt idx="26">
                  <c:v>499.6</c:v>
                </c:pt>
                <c:pt idx="27">
                  <c:v>642.5</c:v>
                </c:pt>
                <c:pt idx="28">
                  <c:v>596.3</c:v>
                </c:pt>
                <c:pt idx="29">
                  <c:v>596.3</c:v>
                </c:pt>
                <c:pt idx="30">
                  <c:v>619.1</c:v>
                </c:pt>
                <c:pt idx="31">
                  <c:v>596.3</c:v>
                </c:pt>
                <c:pt idx="32">
                  <c:v>541.4</c:v>
                </c:pt>
                <c:pt idx="33">
                  <c:v>546.7</c:v>
                </c:pt>
                <c:pt idx="34">
                  <c:v>613.4</c:v>
                </c:pt>
                <c:pt idx="35">
                  <c:v>563</c:v>
                </c:pt>
                <c:pt idx="36">
                  <c:v>504.7</c:v>
                </c:pt>
                <c:pt idx="37">
                  <c:v>469.6</c:v>
                </c:pt>
                <c:pt idx="38">
                  <c:v>479.5</c:v>
                </c:pt>
                <c:pt idx="39">
                  <c:v>464.7</c:v>
                </c:pt>
                <c:pt idx="40">
                  <c:v>469.6</c:v>
                </c:pt>
                <c:pt idx="41">
                  <c:v>455</c:v>
                </c:pt>
                <c:pt idx="42">
                  <c:v>489.5</c:v>
                </c:pt>
                <c:pt idx="43">
                  <c:v>568.4</c:v>
                </c:pt>
                <c:pt idx="44">
                  <c:v>660.3</c:v>
                </c:pt>
                <c:pt idx="45">
                  <c:v>696.9</c:v>
                </c:pt>
                <c:pt idx="46">
                  <c:v>636.6</c:v>
                </c:pt>
                <c:pt idx="47">
                  <c:v>557.5</c:v>
                </c:pt>
                <c:pt idx="48">
                  <c:v>464.7</c:v>
                </c:pt>
                <c:pt idx="49">
                  <c:v>474.6</c:v>
                </c:pt>
                <c:pt idx="50">
                  <c:v>607.6</c:v>
                </c:pt>
                <c:pt idx="51">
                  <c:v>813.6</c:v>
                </c:pt>
                <c:pt idx="52">
                  <c:v>820.4</c:v>
                </c:pt>
                <c:pt idx="53">
                  <c:v>840.9</c:v>
                </c:pt>
                <c:pt idx="54">
                  <c:v>820.4</c:v>
                </c:pt>
                <c:pt idx="55">
                  <c:v>806.8</c:v>
                </c:pt>
                <c:pt idx="56">
                  <c:v>890.1</c:v>
                </c:pt>
                <c:pt idx="57">
                  <c:v>897.3</c:v>
                </c:pt>
                <c:pt idx="58">
                  <c:v>728.2</c:v>
                </c:pt>
                <c:pt idx="59">
                  <c:v>596.3</c:v>
                </c:pt>
                <c:pt idx="60">
                  <c:v>541.4</c:v>
                </c:pt>
                <c:pt idx="61">
                  <c:v>499.6</c:v>
                </c:pt>
                <c:pt idx="62">
                  <c:v>474.6</c:v>
                </c:pt>
                <c:pt idx="63">
                  <c:v>412.9</c:v>
                </c:pt>
                <c:pt idx="64">
                  <c:v>356.1</c:v>
                </c:pt>
                <c:pt idx="65">
                  <c:v>339.6</c:v>
                </c:pt>
                <c:pt idx="66">
                  <c:v>331.6</c:v>
                </c:pt>
                <c:pt idx="67">
                  <c:v>281.9</c:v>
                </c:pt>
                <c:pt idx="68">
                  <c:v>243.5</c:v>
                </c:pt>
                <c:pt idx="69">
                  <c:v>211.4</c:v>
                </c:pt>
                <c:pt idx="70">
                  <c:v>184.8</c:v>
                </c:pt>
                <c:pt idx="71">
                  <c:v>173.6</c:v>
                </c:pt>
                <c:pt idx="72">
                  <c:v>182</c:v>
                </c:pt>
                <c:pt idx="73">
                  <c:v>170.9</c:v>
                </c:pt>
                <c:pt idx="74">
                  <c:v>170.9</c:v>
                </c:pt>
                <c:pt idx="75">
                  <c:v>147.5</c:v>
                </c:pt>
                <c:pt idx="76">
                  <c:v>126.1</c:v>
                </c:pt>
                <c:pt idx="77">
                  <c:v>108.6</c:v>
                </c:pt>
                <c:pt idx="78">
                  <c:v>94.6</c:v>
                </c:pt>
                <c:pt idx="79">
                  <c:v>83.5</c:v>
                </c:pt>
                <c:pt idx="80">
                  <c:v>76.2</c:v>
                </c:pt>
                <c:pt idx="81">
                  <c:v>71.5</c:v>
                </c:pt>
                <c:pt idx="82">
                  <c:v>68.7</c:v>
                </c:pt>
                <c:pt idx="83">
                  <c:v>61.4</c:v>
                </c:pt>
                <c:pt idx="84">
                  <c:v>59.6</c:v>
                </c:pt>
                <c:pt idx="85">
                  <c:v>56.9</c:v>
                </c:pt>
                <c:pt idx="86">
                  <c:v>52.5</c:v>
                </c:pt>
                <c:pt idx="87">
                  <c:v>45.6</c:v>
                </c:pt>
                <c:pt idx="88">
                  <c:v>42.3</c:v>
                </c:pt>
                <c:pt idx="89">
                  <c:v>38.2</c:v>
                </c:pt>
                <c:pt idx="90">
                  <c:v>36.6</c:v>
                </c:pt>
                <c:pt idx="91">
                  <c:v>36.6</c:v>
                </c:pt>
                <c:pt idx="92">
                  <c:v>35.8</c:v>
                </c:pt>
                <c:pt idx="93">
                  <c:v>42.3</c:v>
                </c:pt>
                <c:pt idx="94">
                  <c:v>54.2</c:v>
                </c:pt>
                <c:pt idx="95">
                  <c:v>51.6</c:v>
                </c:pt>
                <c:pt idx="96">
                  <c:v>49.9</c:v>
                </c:pt>
                <c:pt idx="97">
                  <c:v>46.5</c:v>
                </c:pt>
                <c:pt idx="98">
                  <c:v>43.1</c:v>
                </c:pt>
                <c:pt idx="99">
                  <c:v>39.8</c:v>
                </c:pt>
                <c:pt idx="100">
                  <c:v>39.8</c:v>
                </c:pt>
                <c:pt idx="101">
                  <c:v>40.6</c:v>
                </c:pt>
                <c:pt idx="102">
                  <c:v>40.6</c:v>
                </c:pt>
                <c:pt idx="103">
                  <c:v>41.5</c:v>
                </c:pt>
                <c:pt idx="104">
                  <c:v>41.5</c:v>
                </c:pt>
                <c:pt idx="105">
                  <c:v>43.1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unit!$R$79:$R$184</c:f>
              <c:numCache>
                <c:ptCount val="106"/>
                <c:pt idx="0">
                  <c:v>92.7</c:v>
                </c:pt>
                <c:pt idx="1">
                  <c:v>89</c:v>
                </c:pt>
                <c:pt idx="2">
                  <c:v>87.1</c:v>
                </c:pt>
                <c:pt idx="3">
                  <c:v>81.8</c:v>
                </c:pt>
                <c:pt idx="4">
                  <c:v>80</c:v>
                </c:pt>
                <c:pt idx="5">
                  <c:v>83.5</c:v>
                </c:pt>
                <c:pt idx="6">
                  <c:v>94.6</c:v>
                </c:pt>
                <c:pt idx="7">
                  <c:v>128.3</c:v>
                </c:pt>
                <c:pt idx="8">
                  <c:v>190.5</c:v>
                </c:pt>
                <c:pt idx="9">
                  <c:v>271.1</c:v>
                </c:pt>
                <c:pt idx="10">
                  <c:v>267.6</c:v>
                </c:pt>
                <c:pt idx="11">
                  <c:v>193.4</c:v>
                </c:pt>
                <c:pt idx="12">
                  <c:v>142.5</c:v>
                </c:pt>
                <c:pt idx="13">
                  <c:v>126.1</c:v>
                </c:pt>
                <c:pt idx="14">
                  <c:v>121.6</c:v>
                </c:pt>
                <c:pt idx="15">
                  <c:v>119.3</c:v>
                </c:pt>
                <c:pt idx="16">
                  <c:v>117.2</c:v>
                </c:pt>
                <c:pt idx="17">
                  <c:v>117.2</c:v>
                </c:pt>
                <c:pt idx="18">
                  <c:v>135.3</c:v>
                </c:pt>
                <c:pt idx="19">
                  <c:v>179.2</c:v>
                </c:pt>
                <c:pt idx="20">
                  <c:v>187.6</c:v>
                </c:pt>
                <c:pt idx="21">
                  <c:v>223.9</c:v>
                </c:pt>
                <c:pt idx="22">
                  <c:v>230.3</c:v>
                </c:pt>
                <c:pt idx="23">
                  <c:v>214.5</c:v>
                </c:pt>
                <c:pt idx="24">
                  <c:v>184.8</c:v>
                </c:pt>
                <c:pt idx="25">
                  <c:v>165.5</c:v>
                </c:pt>
                <c:pt idx="26">
                  <c:v>165.5</c:v>
                </c:pt>
                <c:pt idx="27">
                  <c:v>162.9</c:v>
                </c:pt>
                <c:pt idx="28">
                  <c:v>162.9</c:v>
                </c:pt>
                <c:pt idx="29">
                  <c:v>170.9</c:v>
                </c:pt>
                <c:pt idx="30">
                  <c:v>184.8</c:v>
                </c:pt>
                <c:pt idx="31">
                  <c:v>227.1</c:v>
                </c:pt>
                <c:pt idx="32">
                  <c:v>211.4</c:v>
                </c:pt>
                <c:pt idx="33">
                  <c:v>205.3</c:v>
                </c:pt>
                <c:pt idx="34">
                  <c:v>193.4</c:v>
                </c:pt>
                <c:pt idx="35">
                  <c:v>179.2</c:v>
                </c:pt>
                <c:pt idx="36">
                  <c:v>173.6</c:v>
                </c:pt>
                <c:pt idx="37">
                  <c:v>165.5</c:v>
                </c:pt>
                <c:pt idx="38">
                  <c:v>162.9</c:v>
                </c:pt>
                <c:pt idx="39">
                  <c:v>184.8</c:v>
                </c:pt>
                <c:pt idx="40">
                  <c:v>190.5</c:v>
                </c:pt>
                <c:pt idx="41">
                  <c:v>214.5</c:v>
                </c:pt>
                <c:pt idx="42">
                  <c:v>257.1</c:v>
                </c:pt>
                <c:pt idx="43">
                  <c:v>243.5</c:v>
                </c:pt>
                <c:pt idx="44">
                  <c:v>236.9</c:v>
                </c:pt>
                <c:pt idx="45">
                  <c:v>227.1</c:v>
                </c:pt>
                <c:pt idx="46">
                  <c:v>208.4</c:v>
                </c:pt>
                <c:pt idx="47">
                  <c:v>199.3</c:v>
                </c:pt>
                <c:pt idx="48">
                  <c:v>196.4</c:v>
                </c:pt>
                <c:pt idx="49">
                  <c:v>223.9</c:v>
                </c:pt>
                <c:pt idx="50">
                  <c:v>323.6</c:v>
                </c:pt>
                <c:pt idx="51">
                  <c:v>536</c:v>
                </c:pt>
                <c:pt idx="52">
                  <c:v>766.9</c:v>
                </c:pt>
                <c:pt idx="53">
                  <c:v>703.1</c:v>
                </c:pt>
                <c:pt idx="54">
                  <c:v>684.6</c:v>
                </c:pt>
                <c:pt idx="55">
                  <c:v>847.9</c:v>
                </c:pt>
                <c:pt idx="56">
                  <c:v>875.9</c:v>
                </c:pt>
                <c:pt idx="57">
                  <c:v>993.5</c:v>
                </c:pt>
                <c:pt idx="58">
                  <c:v>773.5</c:v>
                </c:pt>
                <c:pt idx="59">
                  <c:v>642.5</c:v>
                </c:pt>
                <c:pt idx="60">
                  <c:v>520.3</c:v>
                </c:pt>
                <c:pt idx="61">
                  <c:v>464.7</c:v>
                </c:pt>
                <c:pt idx="62">
                  <c:v>412.9</c:v>
                </c:pt>
                <c:pt idx="63">
                  <c:v>368.8</c:v>
                </c:pt>
                <c:pt idx="64">
                  <c:v>335.6</c:v>
                </c:pt>
                <c:pt idx="65">
                  <c:v>319.7</c:v>
                </c:pt>
                <c:pt idx="66">
                  <c:v>319.7</c:v>
                </c:pt>
                <c:pt idx="67">
                  <c:v>292.9</c:v>
                </c:pt>
                <c:pt idx="68">
                  <c:v>292.9</c:v>
                </c:pt>
                <c:pt idx="69">
                  <c:v>253.6</c:v>
                </c:pt>
                <c:pt idx="70">
                  <c:v>227.1</c:v>
                </c:pt>
                <c:pt idx="71">
                  <c:v>211.4</c:v>
                </c:pt>
                <c:pt idx="72">
                  <c:v>202.3</c:v>
                </c:pt>
                <c:pt idx="73">
                  <c:v>170.9</c:v>
                </c:pt>
                <c:pt idx="74">
                  <c:v>140.1</c:v>
                </c:pt>
                <c:pt idx="75">
                  <c:v>123.8</c:v>
                </c:pt>
                <c:pt idx="76">
                  <c:v>110.7</c:v>
                </c:pt>
                <c:pt idx="77">
                  <c:v>112.9</c:v>
                </c:pt>
                <c:pt idx="78">
                  <c:v>106.6</c:v>
                </c:pt>
                <c:pt idx="79">
                  <c:v>98.5</c:v>
                </c:pt>
                <c:pt idx="80">
                  <c:v>89</c:v>
                </c:pt>
                <c:pt idx="81">
                  <c:v>77.1</c:v>
                </c:pt>
                <c:pt idx="82">
                  <c:v>72.4</c:v>
                </c:pt>
                <c:pt idx="83">
                  <c:v>64.1</c:v>
                </c:pt>
                <c:pt idx="84">
                  <c:v>60.5</c:v>
                </c:pt>
                <c:pt idx="85">
                  <c:v>60.5</c:v>
                </c:pt>
                <c:pt idx="86">
                  <c:v>56.9</c:v>
                </c:pt>
                <c:pt idx="87">
                  <c:v>53.4</c:v>
                </c:pt>
                <c:pt idx="88">
                  <c:v>56.9</c:v>
                </c:pt>
                <c:pt idx="89">
                  <c:v>67.8</c:v>
                </c:pt>
                <c:pt idx="90">
                  <c:v>63.2</c:v>
                </c:pt>
                <c:pt idx="91">
                  <c:v>57.8</c:v>
                </c:pt>
                <c:pt idx="92">
                  <c:v>53.4</c:v>
                </c:pt>
                <c:pt idx="93">
                  <c:v>49.9</c:v>
                </c:pt>
                <c:pt idx="94">
                  <c:v>43.1</c:v>
                </c:pt>
                <c:pt idx="95">
                  <c:v>46.5</c:v>
                </c:pt>
                <c:pt idx="96">
                  <c:v>47.3</c:v>
                </c:pt>
                <c:pt idx="97">
                  <c:v>43.1</c:v>
                </c:pt>
                <c:pt idx="98">
                  <c:v>36.6</c:v>
                </c:pt>
                <c:pt idx="99">
                  <c:v>34.2</c:v>
                </c:pt>
                <c:pt idx="100">
                  <c:v>38.2</c:v>
                </c:pt>
                <c:pt idx="101">
                  <c:v>40.6</c:v>
                </c:pt>
                <c:pt idx="102">
                  <c:v>39</c:v>
                </c:pt>
                <c:pt idx="103">
                  <c:v>37.4</c:v>
                </c:pt>
                <c:pt idx="104">
                  <c:v>36.6</c:v>
                </c:pt>
                <c:pt idx="105">
                  <c:v>37.4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unit!$S$79:$S$184</c:f>
              <c:numCache>
                <c:ptCount val="106"/>
                <c:pt idx="0">
                  <c:v>165.5</c:v>
                </c:pt>
                <c:pt idx="1">
                  <c:v>126.1</c:v>
                </c:pt>
                <c:pt idx="2">
                  <c:v>112.9</c:v>
                </c:pt>
                <c:pt idx="3">
                  <c:v>98.5</c:v>
                </c:pt>
                <c:pt idx="4">
                  <c:v>81.8</c:v>
                </c:pt>
                <c:pt idx="5">
                  <c:v>77.1</c:v>
                </c:pt>
                <c:pt idx="6">
                  <c:v>70.5</c:v>
                </c:pt>
                <c:pt idx="7">
                  <c:v>64.1</c:v>
                </c:pt>
                <c:pt idx="8">
                  <c:v>61.4</c:v>
                </c:pt>
                <c:pt idx="9">
                  <c:v>64.1</c:v>
                </c:pt>
                <c:pt idx="10">
                  <c:v>64.1</c:v>
                </c:pt>
                <c:pt idx="11">
                  <c:v>64.1</c:v>
                </c:pt>
                <c:pt idx="12">
                  <c:v>68.7</c:v>
                </c:pt>
                <c:pt idx="13">
                  <c:v>92.7</c:v>
                </c:pt>
                <c:pt idx="14">
                  <c:v>87.1</c:v>
                </c:pt>
                <c:pt idx="15">
                  <c:v>76.2</c:v>
                </c:pt>
                <c:pt idx="16">
                  <c:v>73.4</c:v>
                </c:pt>
                <c:pt idx="17">
                  <c:v>77.1</c:v>
                </c:pt>
                <c:pt idx="18">
                  <c:v>100.5</c:v>
                </c:pt>
                <c:pt idx="19">
                  <c:v>140.1</c:v>
                </c:pt>
                <c:pt idx="20">
                  <c:v>162.9</c:v>
                </c:pt>
                <c:pt idx="21">
                  <c:v>155.1</c:v>
                </c:pt>
                <c:pt idx="22">
                  <c:v>135.3</c:v>
                </c:pt>
                <c:pt idx="23">
                  <c:v>140.1</c:v>
                </c:pt>
                <c:pt idx="24">
                  <c:v>135.3</c:v>
                </c:pt>
                <c:pt idx="25">
                  <c:v>117.2</c:v>
                </c:pt>
                <c:pt idx="26">
                  <c:v>119.3</c:v>
                </c:pt>
                <c:pt idx="27">
                  <c:v>92.7</c:v>
                </c:pt>
                <c:pt idx="28">
                  <c:v>79</c:v>
                </c:pt>
                <c:pt idx="29">
                  <c:v>75.2</c:v>
                </c:pt>
                <c:pt idx="30">
                  <c:v>70.5</c:v>
                </c:pt>
                <c:pt idx="31">
                  <c:v>69.6</c:v>
                </c:pt>
                <c:pt idx="32">
                  <c:v>76.2</c:v>
                </c:pt>
                <c:pt idx="33">
                  <c:v>75.2</c:v>
                </c:pt>
                <c:pt idx="34">
                  <c:v>92.7</c:v>
                </c:pt>
                <c:pt idx="35">
                  <c:v>96.6</c:v>
                </c:pt>
                <c:pt idx="36">
                  <c:v>106.6</c:v>
                </c:pt>
                <c:pt idx="37">
                  <c:v>145</c:v>
                </c:pt>
                <c:pt idx="38">
                  <c:v>193.4</c:v>
                </c:pt>
                <c:pt idx="39">
                  <c:v>187.6</c:v>
                </c:pt>
                <c:pt idx="40">
                  <c:v>179.2</c:v>
                </c:pt>
                <c:pt idx="41">
                  <c:v>176.4</c:v>
                </c:pt>
                <c:pt idx="42">
                  <c:v>205.3</c:v>
                </c:pt>
                <c:pt idx="43">
                  <c:v>233.6</c:v>
                </c:pt>
                <c:pt idx="44">
                  <c:v>264</c:v>
                </c:pt>
                <c:pt idx="45">
                  <c:v>281.9</c:v>
                </c:pt>
                <c:pt idx="46">
                  <c:v>311.9</c:v>
                </c:pt>
                <c:pt idx="47">
                  <c:v>311.9</c:v>
                </c:pt>
                <c:pt idx="48">
                  <c:v>292.9</c:v>
                </c:pt>
                <c:pt idx="49">
                  <c:v>278.3</c:v>
                </c:pt>
                <c:pt idx="50">
                  <c:v>281.9</c:v>
                </c:pt>
                <c:pt idx="51">
                  <c:v>308.1</c:v>
                </c:pt>
                <c:pt idx="52">
                  <c:v>335.6</c:v>
                </c:pt>
                <c:pt idx="53">
                  <c:v>296.7</c:v>
                </c:pt>
                <c:pt idx="54">
                  <c:v>271.1</c:v>
                </c:pt>
                <c:pt idx="55">
                  <c:v>257.1</c:v>
                </c:pt>
                <c:pt idx="56">
                  <c:v>296.7</c:v>
                </c:pt>
                <c:pt idx="57">
                  <c:v>431.3</c:v>
                </c:pt>
                <c:pt idx="58">
                  <c:v>426.6</c:v>
                </c:pt>
                <c:pt idx="59">
                  <c:v>412.9</c:v>
                </c:pt>
                <c:pt idx="60">
                  <c:v>390.4</c:v>
                </c:pt>
                <c:pt idx="61">
                  <c:v>352</c:v>
                </c:pt>
                <c:pt idx="62">
                  <c:v>319.7</c:v>
                </c:pt>
                <c:pt idx="63">
                  <c:v>300.4</c:v>
                </c:pt>
                <c:pt idx="64">
                  <c:v>271.1</c:v>
                </c:pt>
                <c:pt idx="65">
                  <c:v>264</c:v>
                </c:pt>
                <c:pt idx="66">
                  <c:v>246.9</c:v>
                </c:pt>
                <c:pt idx="67">
                  <c:v>220.8</c:v>
                </c:pt>
                <c:pt idx="68">
                  <c:v>193.4</c:v>
                </c:pt>
                <c:pt idx="69">
                  <c:v>208.4</c:v>
                </c:pt>
                <c:pt idx="70">
                  <c:v>240.2</c:v>
                </c:pt>
                <c:pt idx="71">
                  <c:v>271.1</c:v>
                </c:pt>
                <c:pt idx="72">
                  <c:v>281.9</c:v>
                </c:pt>
                <c:pt idx="73">
                  <c:v>230.3</c:v>
                </c:pt>
                <c:pt idx="74">
                  <c:v>170.9</c:v>
                </c:pt>
                <c:pt idx="75">
                  <c:v>123.8</c:v>
                </c:pt>
                <c:pt idx="76">
                  <c:v>104.5</c:v>
                </c:pt>
                <c:pt idx="77">
                  <c:v>87.1</c:v>
                </c:pt>
                <c:pt idx="78">
                  <c:v>75.2</c:v>
                </c:pt>
                <c:pt idx="79">
                  <c:v>71.5</c:v>
                </c:pt>
                <c:pt idx="80">
                  <c:v>68.7</c:v>
                </c:pt>
                <c:pt idx="81">
                  <c:v>67.8</c:v>
                </c:pt>
                <c:pt idx="82">
                  <c:v>61.4</c:v>
                </c:pt>
                <c:pt idx="83">
                  <c:v>66.8</c:v>
                </c:pt>
                <c:pt idx="84">
                  <c:v>60.5</c:v>
                </c:pt>
                <c:pt idx="85">
                  <c:v>44.8</c:v>
                </c:pt>
                <c:pt idx="86">
                  <c:v>44</c:v>
                </c:pt>
                <c:pt idx="87">
                  <c:v>42.3</c:v>
                </c:pt>
                <c:pt idx="88">
                  <c:v>39.8</c:v>
                </c:pt>
                <c:pt idx="89">
                  <c:v>46.5</c:v>
                </c:pt>
                <c:pt idx="90">
                  <c:v>41.5</c:v>
                </c:pt>
                <c:pt idx="91">
                  <c:v>34.2</c:v>
                </c:pt>
                <c:pt idx="92">
                  <c:v>35.8</c:v>
                </c:pt>
                <c:pt idx="93">
                  <c:v>38.2</c:v>
                </c:pt>
                <c:pt idx="94">
                  <c:v>39</c:v>
                </c:pt>
                <c:pt idx="95">
                  <c:v>41.5</c:v>
                </c:pt>
                <c:pt idx="96">
                  <c:v>40.6</c:v>
                </c:pt>
                <c:pt idx="97">
                  <c:v>35</c:v>
                </c:pt>
                <c:pt idx="98">
                  <c:v>35</c:v>
                </c:pt>
                <c:pt idx="99">
                  <c:v>37.4</c:v>
                </c:pt>
                <c:pt idx="100">
                  <c:v>37.4</c:v>
                </c:pt>
                <c:pt idx="101">
                  <c:v>36.6</c:v>
                </c:pt>
                <c:pt idx="102">
                  <c:v>35.8</c:v>
                </c:pt>
                <c:pt idx="103">
                  <c:v>36.6</c:v>
                </c:pt>
                <c:pt idx="104">
                  <c:v>37.4</c:v>
                </c:pt>
                <c:pt idx="105">
                  <c:v>36.6</c:v>
                </c:pt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unit!$T$79:$T$184</c:f>
              <c:numCache>
                <c:ptCount val="106"/>
                <c:pt idx="0">
                  <c:v>187.6</c:v>
                </c:pt>
                <c:pt idx="1">
                  <c:v>184.8</c:v>
                </c:pt>
                <c:pt idx="2">
                  <c:v>176.4</c:v>
                </c:pt>
                <c:pt idx="3">
                  <c:v>173.6</c:v>
                </c:pt>
                <c:pt idx="4">
                  <c:v>170.9</c:v>
                </c:pt>
                <c:pt idx="5">
                  <c:v>155.1</c:v>
                </c:pt>
                <c:pt idx="6">
                  <c:v>150</c:v>
                </c:pt>
                <c:pt idx="7">
                  <c:v>137.7</c:v>
                </c:pt>
                <c:pt idx="8">
                  <c:v>135.3</c:v>
                </c:pt>
                <c:pt idx="9">
                  <c:v>152.5</c:v>
                </c:pt>
                <c:pt idx="10">
                  <c:v>160.2</c:v>
                </c:pt>
                <c:pt idx="11">
                  <c:v>160.2</c:v>
                </c:pt>
                <c:pt idx="12">
                  <c:v>160.2</c:v>
                </c:pt>
                <c:pt idx="13">
                  <c:v>157.6</c:v>
                </c:pt>
                <c:pt idx="14">
                  <c:v>150</c:v>
                </c:pt>
                <c:pt idx="15">
                  <c:v>155.1</c:v>
                </c:pt>
                <c:pt idx="16">
                  <c:v>296.7</c:v>
                </c:pt>
                <c:pt idx="17">
                  <c:v>339.6</c:v>
                </c:pt>
                <c:pt idx="18">
                  <c:v>315.8</c:v>
                </c:pt>
                <c:pt idx="19">
                  <c:v>339.6</c:v>
                </c:pt>
                <c:pt idx="20">
                  <c:v>296.7</c:v>
                </c:pt>
                <c:pt idx="21">
                  <c:v>274.7</c:v>
                </c:pt>
                <c:pt idx="22">
                  <c:v>260.5</c:v>
                </c:pt>
                <c:pt idx="23">
                  <c:v>243.5</c:v>
                </c:pt>
                <c:pt idx="24">
                  <c:v>230.3</c:v>
                </c:pt>
                <c:pt idx="25">
                  <c:v>227.1</c:v>
                </c:pt>
                <c:pt idx="26">
                  <c:v>227.1</c:v>
                </c:pt>
                <c:pt idx="27">
                  <c:v>220.8</c:v>
                </c:pt>
                <c:pt idx="28">
                  <c:v>253.6</c:v>
                </c:pt>
                <c:pt idx="29">
                  <c:v>343.7</c:v>
                </c:pt>
                <c:pt idx="30">
                  <c:v>373.1</c:v>
                </c:pt>
                <c:pt idx="31">
                  <c:v>377.4</c:v>
                </c:pt>
                <c:pt idx="32">
                  <c:v>408.3</c:v>
                </c:pt>
                <c:pt idx="33">
                  <c:v>408.3</c:v>
                </c:pt>
                <c:pt idx="34">
                  <c:v>386.1</c:v>
                </c:pt>
                <c:pt idx="35">
                  <c:v>373.1</c:v>
                </c:pt>
                <c:pt idx="36">
                  <c:v>381.7</c:v>
                </c:pt>
                <c:pt idx="37">
                  <c:v>412.9</c:v>
                </c:pt>
                <c:pt idx="38">
                  <c:v>450.2</c:v>
                </c:pt>
                <c:pt idx="39">
                  <c:v>568.4</c:v>
                </c:pt>
                <c:pt idx="40">
                  <c:v>499.6</c:v>
                </c:pt>
                <c:pt idx="41">
                  <c:v>455</c:v>
                </c:pt>
                <c:pt idx="42">
                  <c:v>440.7</c:v>
                </c:pt>
                <c:pt idx="43">
                  <c:v>464.7</c:v>
                </c:pt>
                <c:pt idx="44">
                  <c:v>445.4</c:v>
                </c:pt>
                <c:pt idx="45">
                  <c:v>431.3</c:v>
                </c:pt>
                <c:pt idx="46">
                  <c:v>412.9</c:v>
                </c:pt>
                <c:pt idx="47">
                  <c:v>394.9</c:v>
                </c:pt>
                <c:pt idx="48">
                  <c:v>386.1</c:v>
                </c:pt>
                <c:pt idx="49">
                  <c:v>381.7</c:v>
                </c:pt>
                <c:pt idx="50">
                  <c:v>386.1</c:v>
                </c:pt>
                <c:pt idx="51">
                  <c:v>403.8</c:v>
                </c:pt>
                <c:pt idx="52">
                  <c:v>399.3</c:v>
                </c:pt>
                <c:pt idx="53">
                  <c:v>403.8</c:v>
                </c:pt>
                <c:pt idx="54">
                  <c:v>494.6</c:v>
                </c:pt>
                <c:pt idx="55">
                  <c:v>854.8</c:v>
                </c:pt>
                <c:pt idx="56">
                  <c:v>1613</c:v>
                </c:pt>
                <c:pt idx="57">
                  <c:v>1912</c:v>
                </c:pt>
                <c:pt idx="58">
                  <c:v>1514</c:v>
                </c:pt>
                <c:pt idx="59">
                  <c:v>1514</c:v>
                </c:pt>
                <c:pt idx="60">
                  <c:v>1246</c:v>
                </c:pt>
                <c:pt idx="61">
                  <c:v>1032</c:v>
                </c:pt>
                <c:pt idx="62">
                  <c:v>875.9</c:v>
                </c:pt>
                <c:pt idx="63">
                  <c:v>786.7</c:v>
                </c:pt>
                <c:pt idx="64">
                  <c:v>766.9</c:v>
                </c:pt>
                <c:pt idx="65">
                  <c:v>827.2</c:v>
                </c:pt>
                <c:pt idx="66">
                  <c:v>741</c:v>
                </c:pt>
                <c:pt idx="67">
                  <c:v>678.5</c:v>
                </c:pt>
                <c:pt idx="68">
                  <c:v>596.3</c:v>
                </c:pt>
                <c:pt idx="69">
                  <c:v>557.5</c:v>
                </c:pt>
                <c:pt idx="70">
                  <c:v>563</c:v>
                </c:pt>
                <c:pt idx="71">
                  <c:v>590.6</c:v>
                </c:pt>
                <c:pt idx="72">
                  <c:v>601.9</c:v>
                </c:pt>
                <c:pt idx="73">
                  <c:v>573.9</c:v>
                </c:pt>
                <c:pt idx="74">
                  <c:v>590.6</c:v>
                </c:pt>
                <c:pt idx="75">
                  <c:v>585</c:v>
                </c:pt>
                <c:pt idx="76">
                  <c:v>536</c:v>
                </c:pt>
                <c:pt idx="77">
                  <c:v>464.7</c:v>
                </c:pt>
                <c:pt idx="78">
                  <c:v>422</c:v>
                </c:pt>
                <c:pt idx="79">
                  <c:v>399.3</c:v>
                </c:pt>
                <c:pt idx="80">
                  <c:v>394.9</c:v>
                </c:pt>
                <c:pt idx="81">
                  <c:v>422</c:v>
                </c:pt>
                <c:pt idx="82">
                  <c:v>412.9</c:v>
                </c:pt>
                <c:pt idx="83">
                  <c:v>377.4</c:v>
                </c:pt>
                <c:pt idx="84">
                  <c:v>360.3</c:v>
                </c:pt>
                <c:pt idx="85">
                  <c:v>335.6</c:v>
                </c:pt>
                <c:pt idx="86">
                  <c:v>315.8</c:v>
                </c:pt>
                <c:pt idx="87">
                  <c:v>300.4</c:v>
                </c:pt>
                <c:pt idx="88">
                  <c:v>281.9</c:v>
                </c:pt>
                <c:pt idx="89">
                  <c:v>253.6</c:v>
                </c:pt>
                <c:pt idx="90">
                  <c:v>240.2</c:v>
                </c:pt>
                <c:pt idx="91">
                  <c:v>227.1</c:v>
                </c:pt>
                <c:pt idx="92">
                  <c:v>214.5</c:v>
                </c:pt>
                <c:pt idx="93">
                  <c:v>208.4</c:v>
                </c:pt>
                <c:pt idx="94">
                  <c:v>193.4</c:v>
                </c:pt>
                <c:pt idx="95">
                  <c:v>173.6</c:v>
                </c:pt>
                <c:pt idx="96">
                  <c:v>160.2</c:v>
                </c:pt>
                <c:pt idx="97">
                  <c:v>140.1</c:v>
                </c:pt>
                <c:pt idx="98">
                  <c:v>128.3</c:v>
                </c:pt>
                <c:pt idx="99">
                  <c:v>123.8</c:v>
                </c:pt>
                <c:pt idx="100">
                  <c:v>133</c:v>
                </c:pt>
                <c:pt idx="101">
                  <c:v>112.9</c:v>
                </c:pt>
                <c:pt idx="102">
                  <c:v>96.6</c:v>
                </c:pt>
                <c:pt idx="103">
                  <c:v>83.5</c:v>
                </c:pt>
                <c:pt idx="104">
                  <c:v>76.2</c:v>
                </c:pt>
                <c:pt idx="105">
                  <c:v>72.4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unit!$U$79:$U$184</c:f>
              <c:numCache>
                <c:ptCount val="106"/>
                <c:pt idx="0">
                  <c:v>168.2</c:v>
                </c:pt>
                <c:pt idx="1">
                  <c:v>184.8</c:v>
                </c:pt>
                <c:pt idx="2">
                  <c:v>243.5</c:v>
                </c:pt>
                <c:pt idx="3">
                  <c:v>257.1</c:v>
                </c:pt>
                <c:pt idx="4">
                  <c:v>250.2</c:v>
                </c:pt>
                <c:pt idx="5">
                  <c:v>236.9</c:v>
                </c:pt>
                <c:pt idx="6">
                  <c:v>230.3</c:v>
                </c:pt>
                <c:pt idx="7">
                  <c:v>214.5</c:v>
                </c:pt>
                <c:pt idx="8">
                  <c:v>199.3</c:v>
                </c:pt>
                <c:pt idx="9">
                  <c:v>233.6</c:v>
                </c:pt>
                <c:pt idx="10">
                  <c:v>315.8</c:v>
                </c:pt>
                <c:pt idx="11">
                  <c:v>285.6</c:v>
                </c:pt>
                <c:pt idx="12">
                  <c:v>253.6</c:v>
                </c:pt>
                <c:pt idx="13">
                  <c:v>233.6</c:v>
                </c:pt>
                <c:pt idx="14">
                  <c:v>211.4</c:v>
                </c:pt>
                <c:pt idx="15">
                  <c:v>205.3</c:v>
                </c:pt>
                <c:pt idx="16">
                  <c:v>217.6</c:v>
                </c:pt>
                <c:pt idx="17">
                  <c:v>236.9</c:v>
                </c:pt>
                <c:pt idx="18">
                  <c:v>236.9</c:v>
                </c:pt>
                <c:pt idx="19">
                  <c:v>220.8</c:v>
                </c:pt>
                <c:pt idx="20">
                  <c:v>199.3</c:v>
                </c:pt>
                <c:pt idx="21">
                  <c:v>196.4</c:v>
                </c:pt>
                <c:pt idx="22">
                  <c:v>199.3</c:v>
                </c:pt>
                <c:pt idx="23">
                  <c:v>220.8</c:v>
                </c:pt>
                <c:pt idx="24">
                  <c:v>264</c:v>
                </c:pt>
                <c:pt idx="25">
                  <c:v>364.5</c:v>
                </c:pt>
                <c:pt idx="26">
                  <c:v>504.7</c:v>
                </c:pt>
                <c:pt idx="27">
                  <c:v>690.7</c:v>
                </c:pt>
                <c:pt idx="28">
                  <c:v>806.8</c:v>
                </c:pt>
                <c:pt idx="29">
                  <c:v>933.6</c:v>
                </c:pt>
                <c:pt idx="30">
                  <c:v>941</c:v>
                </c:pt>
                <c:pt idx="31">
                  <c:v>827.2</c:v>
                </c:pt>
                <c:pt idx="32">
                  <c:v>741</c:v>
                </c:pt>
                <c:pt idx="33">
                  <c:v>766.9</c:v>
                </c:pt>
                <c:pt idx="34">
                  <c:v>715.6</c:v>
                </c:pt>
                <c:pt idx="35">
                  <c:v>648.4</c:v>
                </c:pt>
                <c:pt idx="36">
                  <c:v>568.4</c:v>
                </c:pt>
                <c:pt idx="37">
                  <c:v>494.6</c:v>
                </c:pt>
                <c:pt idx="38">
                  <c:v>455</c:v>
                </c:pt>
                <c:pt idx="39">
                  <c:v>436</c:v>
                </c:pt>
                <c:pt idx="40">
                  <c:v>431.3</c:v>
                </c:pt>
                <c:pt idx="41">
                  <c:v>403.8</c:v>
                </c:pt>
                <c:pt idx="42">
                  <c:v>394.9</c:v>
                </c:pt>
                <c:pt idx="43">
                  <c:v>412.9</c:v>
                </c:pt>
                <c:pt idx="44">
                  <c:v>590.6</c:v>
                </c:pt>
                <c:pt idx="45">
                  <c:v>494.6</c:v>
                </c:pt>
                <c:pt idx="46">
                  <c:v>445.4</c:v>
                </c:pt>
                <c:pt idx="47">
                  <c:v>422</c:v>
                </c:pt>
                <c:pt idx="48">
                  <c:v>417.4</c:v>
                </c:pt>
                <c:pt idx="49">
                  <c:v>445.4</c:v>
                </c:pt>
                <c:pt idx="50">
                  <c:v>459.9</c:v>
                </c:pt>
                <c:pt idx="51">
                  <c:v>684.6</c:v>
                </c:pt>
                <c:pt idx="52">
                  <c:v>579.5</c:v>
                </c:pt>
                <c:pt idx="53">
                  <c:v>515.1</c:v>
                </c:pt>
                <c:pt idx="54">
                  <c:v>530.7</c:v>
                </c:pt>
                <c:pt idx="55">
                  <c:v>613.4</c:v>
                </c:pt>
                <c:pt idx="56">
                  <c:v>911.7</c:v>
                </c:pt>
                <c:pt idx="57">
                  <c:v>1644</c:v>
                </c:pt>
                <c:pt idx="58">
                  <c:v>1087</c:v>
                </c:pt>
                <c:pt idx="59">
                  <c:v>760.4</c:v>
                </c:pt>
                <c:pt idx="60">
                  <c:v>619.1</c:v>
                </c:pt>
                <c:pt idx="61">
                  <c:v>525.5</c:v>
                </c:pt>
                <c:pt idx="62">
                  <c:v>474.6</c:v>
                </c:pt>
                <c:pt idx="63">
                  <c:v>417.4</c:v>
                </c:pt>
                <c:pt idx="64">
                  <c:v>364.5</c:v>
                </c:pt>
                <c:pt idx="65">
                  <c:v>327.6</c:v>
                </c:pt>
                <c:pt idx="66">
                  <c:v>308.1</c:v>
                </c:pt>
                <c:pt idx="67">
                  <c:v>281.9</c:v>
                </c:pt>
                <c:pt idx="68">
                  <c:v>253.6</c:v>
                </c:pt>
                <c:pt idx="69">
                  <c:v>236.9</c:v>
                </c:pt>
                <c:pt idx="70">
                  <c:v>220.8</c:v>
                </c:pt>
                <c:pt idx="71">
                  <c:v>205.3</c:v>
                </c:pt>
                <c:pt idx="72">
                  <c:v>190.5</c:v>
                </c:pt>
                <c:pt idx="73">
                  <c:v>179.2</c:v>
                </c:pt>
                <c:pt idx="74">
                  <c:v>165.5</c:v>
                </c:pt>
                <c:pt idx="75">
                  <c:v>147.5</c:v>
                </c:pt>
                <c:pt idx="76">
                  <c:v>126.1</c:v>
                </c:pt>
                <c:pt idx="77">
                  <c:v>104.5</c:v>
                </c:pt>
                <c:pt idx="78">
                  <c:v>102.5</c:v>
                </c:pt>
                <c:pt idx="79">
                  <c:v>90.8</c:v>
                </c:pt>
                <c:pt idx="80">
                  <c:v>81.8</c:v>
                </c:pt>
                <c:pt idx="81">
                  <c:v>77.1</c:v>
                </c:pt>
                <c:pt idx="82">
                  <c:v>70.5</c:v>
                </c:pt>
                <c:pt idx="83">
                  <c:v>63.2</c:v>
                </c:pt>
                <c:pt idx="84">
                  <c:v>56</c:v>
                </c:pt>
                <c:pt idx="85">
                  <c:v>55.1</c:v>
                </c:pt>
                <c:pt idx="86">
                  <c:v>53.4</c:v>
                </c:pt>
                <c:pt idx="87">
                  <c:v>48.2</c:v>
                </c:pt>
                <c:pt idx="88">
                  <c:v>44</c:v>
                </c:pt>
                <c:pt idx="89">
                  <c:v>42.3</c:v>
                </c:pt>
                <c:pt idx="90">
                  <c:v>44.8</c:v>
                </c:pt>
                <c:pt idx="91">
                  <c:v>46.5</c:v>
                </c:pt>
                <c:pt idx="92">
                  <c:v>47.3</c:v>
                </c:pt>
                <c:pt idx="93">
                  <c:v>44.8</c:v>
                </c:pt>
                <c:pt idx="94">
                  <c:v>41.5</c:v>
                </c:pt>
                <c:pt idx="95">
                  <c:v>39.8</c:v>
                </c:pt>
                <c:pt idx="96">
                  <c:v>39</c:v>
                </c:pt>
                <c:pt idx="97">
                  <c:v>38.2</c:v>
                </c:pt>
                <c:pt idx="98">
                  <c:v>44</c:v>
                </c:pt>
                <c:pt idx="99">
                  <c:v>44</c:v>
                </c:pt>
                <c:pt idx="100">
                  <c:v>41.5</c:v>
                </c:pt>
                <c:pt idx="101">
                  <c:v>39.8</c:v>
                </c:pt>
                <c:pt idx="102">
                  <c:v>39</c:v>
                </c:pt>
                <c:pt idx="103">
                  <c:v>38.2</c:v>
                </c:pt>
                <c:pt idx="104">
                  <c:v>38.2</c:v>
                </c:pt>
                <c:pt idx="105">
                  <c:v>39</c:v>
                </c:pt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unit!$V$79:$V$184</c:f>
              <c:numCache>
                <c:ptCount val="106"/>
                <c:pt idx="0">
                  <c:v>135.3</c:v>
                </c:pt>
                <c:pt idx="1">
                  <c:v>155.1</c:v>
                </c:pt>
                <c:pt idx="2">
                  <c:v>176.4</c:v>
                </c:pt>
                <c:pt idx="3">
                  <c:v>196.4</c:v>
                </c:pt>
                <c:pt idx="4">
                  <c:v>187.6</c:v>
                </c:pt>
                <c:pt idx="5">
                  <c:v>162.9</c:v>
                </c:pt>
                <c:pt idx="6">
                  <c:v>157.6</c:v>
                </c:pt>
                <c:pt idx="7">
                  <c:v>145</c:v>
                </c:pt>
                <c:pt idx="8">
                  <c:v>165.5</c:v>
                </c:pt>
                <c:pt idx="9">
                  <c:v>196.4</c:v>
                </c:pt>
                <c:pt idx="10">
                  <c:v>193.4</c:v>
                </c:pt>
                <c:pt idx="11">
                  <c:v>184.8</c:v>
                </c:pt>
                <c:pt idx="12">
                  <c:v>170.9</c:v>
                </c:pt>
                <c:pt idx="13">
                  <c:v>162.9</c:v>
                </c:pt>
                <c:pt idx="14">
                  <c:v>157.6</c:v>
                </c:pt>
                <c:pt idx="15">
                  <c:v>152.5</c:v>
                </c:pt>
                <c:pt idx="16">
                  <c:v>145</c:v>
                </c:pt>
                <c:pt idx="17">
                  <c:v>140.1</c:v>
                </c:pt>
                <c:pt idx="18">
                  <c:v>135.3</c:v>
                </c:pt>
                <c:pt idx="19">
                  <c:v>135.3</c:v>
                </c:pt>
                <c:pt idx="20">
                  <c:v>130.6</c:v>
                </c:pt>
                <c:pt idx="21">
                  <c:v>128.3</c:v>
                </c:pt>
                <c:pt idx="22">
                  <c:v>128.3</c:v>
                </c:pt>
                <c:pt idx="23">
                  <c:v>147.5</c:v>
                </c:pt>
                <c:pt idx="24">
                  <c:v>152.5</c:v>
                </c:pt>
                <c:pt idx="25">
                  <c:v>147.5</c:v>
                </c:pt>
                <c:pt idx="26">
                  <c:v>142.5</c:v>
                </c:pt>
                <c:pt idx="27">
                  <c:v>108.6</c:v>
                </c:pt>
                <c:pt idx="28">
                  <c:v>96.6</c:v>
                </c:pt>
                <c:pt idx="29">
                  <c:v>106.6</c:v>
                </c:pt>
                <c:pt idx="30">
                  <c:v>102.5</c:v>
                </c:pt>
                <c:pt idx="31">
                  <c:v>102.5</c:v>
                </c:pt>
                <c:pt idx="32">
                  <c:v>110.7</c:v>
                </c:pt>
                <c:pt idx="33">
                  <c:v>115</c:v>
                </c:pt>
                <c:pt idx="34">
                  <c:v>108.6</c:v>
                </c:pt>
                <c:pt idx="35">
                  <c:v>104.5</c:v>
                </c:pt>
                <c:pt idx="36">
                  <c:v>108.6</c:v>
                </c:pt>
                <c:pt idx="37">
                  <c:v>106.6</c:v>
                </c:pt>
                <c:pt idx="38">
                  <c:v>106.6</c:v>
                </c:pt>
                <c:pt idx="39">
                  <c:v>121.6</c:v>
                </c:pt>
                <c:pt idx="40">
                  <c:v>123.8</c:v>
                </c:pt>
                <c:pt idx="41">
                  <c:v>123.8</c:v>
                </c:pt>
                <c:pt idx="42">
                  <c:v>137.7</c:v>
                </c:pt>
                <c:pt idx="43">
                  <c:v>208.4</c:v>
                </c:pt>
                <c:pt idx="44">
                  <c:v>227.1</c:v>
                </c:pt>
                <c:pt idx="45">
                  <c:v>220.8</c:v>
                </c:pt>
                <c:pt idx="46">
                  <c:v>246.9</c:v>
                </c:pt>
                <c:pt idx="47">
                  <c:v>296.7</c:v>
                </c:pt>
                <c:pt idx="48">
                  <c:v>250.2</c:v>
                </c:pt>
                <c:pt idx="49">
                  <c:v>227.1</c:v>
                </c:pt>
                <c:pt idx="50">
                  <c:v>211.4</c:v>
                </c:pt>
                <c:pt idx="51">
                  <c:v>187.6</c:v>
                </c:pt>
                <c:pt idx="52">
                  <c:v>179.2</c:v>
                </c:pt>
                <c:pt idx="53">
                  <c:v>208.4</c:v>
                </c:pt>
                <c:pt idx="54">
                  <c:v>257.1</c:v>
                </c:pt>
                <c:pt idx="55">
                  <c:v>315.8</c:v>
                </c:pt>
                <c:pt idx="56">
                  <c:v>343.7</c:v>
                </c:pt>
                <c:pt idx="57">
                  <c:v>368.8</c:v>
                </c:pt>
                <c:pt idx="58">
                  <c:v>319.7</c:v>
                </c:pt>
                <c:pt idx="59">
                  <c:v>289.2</c:v>
                </c:pt>
                <c:pt idx="60">
                  <c:v>281.9</c:v>
                </c:pt>
                <c:pt idx="61">
                  <c:v>296.7</c:v>
                </c:pt>
                <c:pt idx="62">
                  <c:v>339.6</c:v>
                </c:pt>
                <c:pt idx="63">
                  <c:v>335.6</c:v>
                </c:pt>
                <c:pt idx="64">
                  <c:v>315.8</c:v>
                </c:pt>
                <c:pt idx="65">
                  <c:v>281.9</c:v>
                </c:pt>
                <c:pt idx="66">
                  <c:v>281.9</c:v>
                </c:pt>
                <c:pt idx="67">
                  <c:v>311.9</c:v>
                </c:pt>
                <c:pt idx="68">
                  <c:v>202.3</c:v>
                </c:pt>
                <c:pt idx="69">
                  <c:v>199.3</c:v>
                </c:pt>
                <c:pt idx="70">
                  <c:v>190.5</c:v>
                </c:pt>
                <c:pt idx="71">
                  <c:v>179.2</c:v>
                </c:pt>
                <c:pt idx="72">
                  <c:v>190.5</c:v>
                </c:pt>
                <c:pt idx="73">
                  <c:v>184.8</c:v>
                </c:pt>
                <c:pt idx="74">
                  <c:v>179.2</c:v>
                </c:pt>
                <c:pt idx="75">
                  <c:v>173.6</c:v>
                </c:pt>
                <c:pt idx="76">
                  <c:v>168.2</c:v>
                </c:pt>
                <c:pt idx="77">
                  <c:v>170.9</c:v>
                </c:pt>
                <c:pt idx="78">
                  <c:v>173.6</c:v>
                </c:pt>
                <c:pt idx="79">
                  <c:v>168.2</c:v>
                </c:pt>
                <c:pt idx="80">
                  <c:v>170.9</c:v>
                </c:pt>
                <c:pt idx="81">
                  <c:v>184.8</c:v>
                </c:pt>
                <c:pt idx="82">
                  <c:v>179.2</c:v>
                </c:pt>
                <c:pt idx="83">
                  <c:v>147.5</c:v>
                </c:pt>
                <c:pt idx="84">
                  <c:v>130.6</c:v>
                </c:pt>
                <c:pt idx="85">
                  <c:v>128.3</c:v>
                </c:pt>
                <c:pt idx="86">
                  <c:v>126.1</c:v>
                </c:pt>
                <c:pt idx="87">
                  <c:v>117.2</c:v>
                </c:pt>
                <c:pt idx="88">
                  <c:v>110.7</c:v>
                </c:pt>
                <c:pt idx="89">
                  <c:v>110.7</c:v>
                </c:pt>
                <c:pt idx="90">
                  <c:v>108.6</c:v>
                </c:pt>
                <c:pt idx="91">
                  <c:v>98.5</c:v>
                </c:pt>
                <c:pt idx="92">
                  <c:v>92.7</c:v>
                </c:pt>
                <c:pt idx="93">
                  <c:v>117.2</c:v>
                </c:pt>
                <c:pt idx="94">
                  <c:v>119.3</c:v>
                </c:pt>
                <c:pt idx="95">
                  <c:v>98.5</c:v>
                </c:pt>
                <c:pt idx="96">
                  <c:v>89</c:v>
                </c:pt>
                <c:pt idx="97">
                  <c:v>96.6</c:v>
                </c:pt>
                <c:pt idx="98">
                  <c:v>65.9</c:v>
                </c:pt>
                <c:pt idx="99">
                  <c:v>57.8</c:v>
                </c:pt>
                <c:pt idx="100">
                  <c:v>57.8</c:v>
                </c:pt>
                <c:pt idx="101">
                  <c:v>56.9</c:v>
                </c:pt>
                <c:pt idx="102">
                  <c:v>49.9</c:v>
                </c:pt>
                <c:pt idx="103">
                  <c:v>49</c:v>
                </c:pt>
                <c:pt idx="104">
                  <c:v>55.1</c:v>
                </c:pt>
                <c:pt idx="105">
                  <c:v>52.5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unit!$W$79:$W$184</c:f>
              <c:numCache>
                <c:ptCount val="106"/>
                <c:pt idx="0">
                  <c:v>119.91764705882352</c:v>
                </c:pt>
                <c:pt idx="1">
                  <c:v>118.17647058823526</c:v>
                </c:pt>
                <c:pt idx="2">
                  <c:v>119.58823529411765</c:v>
                </c:pt>
                <c:pt idx="3">
                  <c:v>118.8941176470588</c:v>
                </c:pt>
                <c:pt idx="4">
                  <c:v>116.45555555555555</c:v>
                </c:pt>
                <c:pt idx="5">
                  <c:v>110.66842105263157</c:v>
                </c:pt>
                <c:pt idx="6">
                  <c:v>113.7333333333333</c:v>
                </c:pt>
                <c:pt idx="7">
                  <c:v>110.06111111111109</c:v>
                </c:pt>
                <c:pt idx="8">
                  <c:v>112.28333333333332</c:v>
                </c:pt>
                <c:pt idx="9">
                  <c:v>122.30000000000001</c:v>
                </c:pt>
                <c:pt idx="10">
                  <c:v>132.63888888888889</c:v>
                </c:pt>
                <c:pt idx="11">
                  <c:v>127.98333333333335</c:v>
                </c:pt>
                <c:pt idx="12">
                  <c:v>120.37894736842107</c:v>
                </c:pt>
                <c:pt idx="13">
                  <c:v>122.8722222222222</c:v>
                </c:pt>
                <c:pt idx="14">
                  <c:v>124.24444444444443</c:v>
                </c:pt>
                <c:pt idx="15">
                  <c:v>123.35555555555555</c:v>
                </c:pt>
                <c:pt idx="16">
                  <c:v>129.73157894736843</c:v>
                </c:pt>
                <c:pt idx="17">
                  <c:v>152.36666666666667</c:v>
                </c:pt>
                <c:pt idx="18">
                  <c:v>161.08888888888893</c:v>
                </c:pt>
                <c:pt idx="19">
                  <c:v>160.14736842105265</c:v>
                </c:pt>
                <c:pt idx="20">
                  <c:v>160.23333333333332</c:v>
                </c:pt>
                <c:pt idx="21">
                  <c:v>153.74444444444444</c:v>
                </c:pt>
                <c:pt idx="22">
                  <c:v>148.20000000000002</c:v>
                </c:pt>
                <c:pt idx="23">
                  <c:v>146.0105263157895</c:v>
                </c:pt>
                <c:pt idx="24">
                  <c:v>148.3684210526316</c:v>
                </c:pt>
                <c:pt idx="25">
                  <c:v>154.5894736842105</c:v>
                </c:pt>
                <c:pt idx="26">
                  <c:v>171.2</c:v>
                </c:pt>
                <c:pt idx="27">
                  <c:v>193.02105263157895</c:v>
                </c:pt>
                <c:pt idx="28">
                  <c:v>206.13684210526316</c:v>
                </c:pt>
                <c:pt idx="29">
                  <c:v>224.5</c:v>
                </c:pt>
                <c:pt idx="30">
                  <c:v>235.52105263157893</c:v>
                </c:pt>
                <c:pt idx="31">
                  <c:v>242.66842105263157</c:v>
                </c:pt>
                <c:pt idx="32">
                  <c:v>247.39473684210526</c:v>
                </c:pt>
                <c:pt idx="33">
                  <c:v>250.03157894736844</c:v>
                </c:pt>
                <c:pt idx="34">
                  <c:v>242.4</c:v>
                </c:pt>
                <c:pt idx="35">
                  <c:v>232.35789473684207</c:v>
                </c:pt>
                <c:pt idx="36">
                  <c:v>231.91578947368419</c:v>
                </c:pt>
                <c:pt idx="37">
                  <c:v>238.8263157894737</c:v>
                </c:pt>
                <c:pt idx="38">
                  <c:v>245.01578947368426</c:v>
                </c:pt>
                <c:pt idx="39">
                  <c:v>245.16315789473686</c:v>
                </c:pt>
                <c:pt idx="40">
                  <c:v>235.52631578947367</c:v>
                </c:pt>
                <c:pt idx="41">
                  <c:v>228.88421052631574</c:v>
                </c:pt>
                <c:pt idx="42">
                  <c:v>229.12631578947367</c:v>
                </c:pt>
                <c:pt idx="43">
                  <c:v>237.66315789473683</c:v>
                </c:pt>
                <c:pt idx="44">
                  <c:v>262.4105263157895</c:v>
                </c:pt>
                <c:pt idx="45">
                  <c:v>270.1052631578948</c:v>
                </c:pt>
                <c:pt idx="46">
                  <c:v>275.3105263157894</c:v>
                </c:pt>
                <c:pt idx="47">
                  <c:v>267.3894736842105</c:v>
                </c:pt>
                <c:pt idx="48">
                  <c:v>249.7315789473684</c:v>
                </c:pt>
                <c:pt idx="49">
                  <c:v>251.12105263157895</c:v>
                </c:pt>
                <c:pt idx="50">
                  <c:v>271.4</c:v>
                </c:pt>
                <c:pt idx="51">
                  <c:v>320.23157894736846</c:v>
                </c:pt>
                <c:pt idx="52">
                  <c:v>344.06315789473683</c:v>
                </c:pt>
                <c:pt idx="53">
                  <c:v>382.40000000000003</c:v>
                </c:pt>
                <c:pt idx="54">
                  <c:v>433.9631578947369</c:v>
                </c:pt>
                <c:pt idx="55">
                  <c:v>499.5736842105263</c:v>
                </c:pt>
                <c:pt idx="56">
                  <c:v>661.2684210526317</c:v>
                </c:pt>
                <c:pt idx="57">
                  <c:v>789.5947368421051</c:v>
                </c:pt>
                <c:pt idx="58">
                  <c:v>658.5473684210527</c:v>
                </c:pt>
                <c:pt idx="59">
                  <c:v>561.2894736842105</c:v>
                </c:pt>
                <c:pt idx="60">
                  <c:v>501.48947368421057</c:v>
                </c:pt>
                <c:pt idx="61">
                  <c:v>467.6000000000001</c:v>
                </c:pt>
                <c:pt idx="62">
                  <c:v>442.9105263157894</c:v>
                </c:pt>
                <c:pt idx="63">
                  <c:v>424.10526315789474</c:v>
                </c:pt>
                <c:pt idx="64">
                  <c:v>422.8368421052632</c:v>
                </c:pt>
                <c:pt idx="65">
                  <c:v>413.1315789473684</c:v>
                </c:pt>
                <c:pt idx="66">
                  <c:v>381.05263157894734</c:v>
                </c:pt>
                <c:pt idx="67">
                  <c:v>346.3894736842105</c:v>
                </c:pt>
                <c:pt idx="68">
                  <c:v>319.15263157894736</c:v>
                </c:pt>
                <c:pt idx="69">
                  <c:v>302.321052631579</c:v>
                </c:pt>
                <c:pt idx="70">
                  <c:v>304.6263157894737</c:v>
                </c:pt>
                <c:pt idx="71">
                  <c:v>317.0315789473684</c:v>
                </c:pt>
                <c:pt idx="72">
                  <c:v>330.78947368421046</c:v>
                </c:pt>
                <c:pt idx="73">
                  <c:v>303.82631578947365</c:v>
                </c:pt>
                <c:pt idx="74">
                  <c:v>286.65263157894736</c:v>
                </c:pt>
                <c:pt idx="75">
                  <c:v>282.33684210526326</c:v>
                </c:pt>
                <c:pt idx="76">
                  <c:v>299.0947368421053</c:v>
                </c:pt>
                <c:pt idx="77">
                  <c:v>282.6578947368421</c:v>
                </c:pt>
                <c:pt idx="78">
                  <c:v>260.65263157894736</c:v>
                </c:pt>
                <c:pt idx="79">
                  <c:v>253.16315789473683</c:v>
                </c:pt>
                <c:pt idx="80">
                  <c:v>257.59473684210525</c:v>
                </c:pt>
                <c:pt idx="81">
                  <c:v>261.64210526315793</c:v>
                </c:pt>
                <c:pt idx="82">
                  <c:v>258.29122807017535</c:v>
                </c:pt>
                <c:pt idx="83">
                  <c:v>253.84035087719295</c:v>
                </c:pt>
                <c:pt idx="84">
                  <c:v>246.10000000000002</c:v>
                </c:pt>
                <c:pt idx="85">
                  <c:v>229.30000000000004</c:v>
                </c:pt>
                <c:pt idx="86">
                  <c:v>221.99473684210525</c:v>
                </c:pt>
                <c:pt idx="87">
                  <c:v>211.8736842105263</c:v>
                </c:pt>
                <c:pt idx="88">
                  <c:v>191.8947368421053</c:v>
                </c:pt>
                <c:pt idx="89">
                  <c:v>184.46315789473684</c:v>
                </c:pt>
                <c:pt idx="90">
                  <c:v>177.0157894736842</c:v>
                </c:pt>
                <c:pt idx="91">
                  <c:v>162.93157894736842</c:v>
                </c:pt>
                <c:pt idx="92">
                  <c:v>153.50526315789475</c:v>
                </c:pt>
                <c:pt idx="93">
                  <c:v>160.1526315789474</c:v>
                </c:pt>
                <c:pt idx="94">
                  <c:v>157.19473684210524</c:v>
                </c:pt>
                <c:pt idx="95">
                  <c:v>152.9421052631579</c:v>
                </c:pt>
                <c:pt idx="96">
                  <c:v>141.07894736842104</c:v>
                </c:pt>
                <c:pt idx="97">
                  <c:v>124.07894736842103</c:v>
                </c:pt>
                <c:pt idx="98">
                  <c:v>113.36842105263156</c:v>
                </c:pt>
                <c:pt idx="99">
                  <c:v>114.77368421052633</c:v>
                </c:pt>
                <c:pt idx="100">
                  <c:v>121.85789473684208</c:v>
                </c:pt>
                <c:pt idx="101">
                  <c:v>118.89473684210529</c:v>
                </c:pt>
                <c:pt idx="102">
                  <c:v>115.48947368421054</c:v>
                </c:pt>
                <c:pt idx="103">
                  <c:v>111.62105263157896</c:v>
                </c:pt>
                <c:pt idx="104">
                  <c:v>103.94736842105262</c:v>
                </c:pt>
                <c:pt idx="105">
                  <c:v>94.39999999999999</c:v>
                </c:pt>
              </c:numCache>
            </c:numRef>
          </c:val>
          <c:smooth val="0"/>
        </c:ser>
        <c:axId val="13618896"/>
        <c:axId val="55461201"/>
      </c:lineChart>
      <c:dateAx>
        <c:axId val="1361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61201"/>
        <c:crosses val="autoZero"/>
        <c:auto val="0"/>
        <c:noMultiLvlLbl val="0"/>
      </c:dateAx>
      <c:valAx>
        <c:axId val="55461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18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unit!$Y$1</c:f>
              <c:strCache>
                <c:ptCount val="1"/>
                <c:pt idx="0">
                  <c:v>Normalized peak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unit!$Y$79:$Y$261</c:f>
              <c:numCache>
                <c:ptCount val="183"/>
                <c:pt idx="0">
                  <c:v>0.15187239917330325</c:v>
                </c:pt>
                <c:pt idx="1">
                  <c:v>0.1496672471005426</c:v>
                </c:pt>
                <c:pt idx="2">
                  <c:v>0.1514552082406188</c:v>
                </c:pt>
                <c:pt idx="3">
                  <c:v>0.15057612734674802</c:v>
                </c:pt>
                <c:pt idx="4">
                  <c:v>0.14748775558118127</c:v>
                </c:pt>
                <c:pt idx="5">
                  <c:v>0.14015850902861562</c:v>
                </c:pt>
                <c:pt idx="6">
                  <c:v>0.14404013606802513</c:v>
                </c:pt>
                <c:pt idx="7">
                  <c:v>0.1393893677043594</c:v>
                </c:pt>
                <c:pt idx="8">
                  <c:v>0.14220375098040522</c:v>
                </c:pt>
                <c:pt idx="9">
                  <c:v>0.1548895835971818</c:v>
                </c:pt>
                <c:pt idx="10">
                  <c:v>0.16798350178898497</c:v>
                </c:pt>
                <c:pt idx="11">
                  <c:v>0.162087368825669</c:v>
                </c:pt>
                <c:pt idx="12">
                  <c:v>0.15245662331775797</c:v>
                </c:pt>
                <c:pt idx="13">
                  <c:v>0.15561428729076357</c:v>
                </c:pt>
                <c:pt idx="14">
                  <c:v>0.15735216896372187</c:v>
                </c:pt>
                <c:pt idx="15">
                  <c:v>0.15622641565330356</c:v>
                </c:pt>
                <c:pt idx="16">
                  <c:v>0.16430147377402135</c:v>
                </c:pt>
                <c:pt idx="17">
                  <c:v>0.19296818932208176</c:v>
                </c:pt>
                <c:pt idx="18">
                  <c:v>0.20401464368056166</c:v>
                </c:pt>
                <c:pt idx="19">
                  <c:v>0.20282223392413168</c:v>
                </c:pt>
                <c:pt idx="20">
                  <c:v>0.20293110611928394</c:v>
                </c:pt>
                <c:pt idx="21">
                  <c:v>0.19471310695323016</c:v>
                </c:pt>
                <c:pt idx="22">
                  <c:v>0.18769122067949587</c:v>
                </c:pt>
                <c:pt idx="23">
                  <c:v>0.18491831252541283</c:v>
                </c:pt>
                <c:pt idx="24">
                  <c:v>0.18790452130673302</c:v>
                </c:pt>
                <c:pt idx="25">
                  <c:v>0.19578331322530546</c:v>
                </c:pt>
                <c:pt idx="26">
                  <c:v>0.2168200875865701</c:v>
                </c:pt>
                <c:pt idx="27">
                  <c:v>0.24445585010298426</c:v>
                </c:pt>
                <c:pt idx="28">
                  <c:v>0.26106663644907785</c:v>
                </c:pt>
                <c:pt idx="29">
                  <c:v>0.28432307046252914</c:v>
                </c:pt>
                <c:pt idx="30">
                  <c:v>0.2982809302573606</c:v>
                </c:pt>
                <c:pt idx="31">
                  <c:v>0.3073328756257374</c:v>
                </c:pt>
                <c:pt idx="32">
                  <c:v>0.31331862447758013</c:v>
                </c:pt>
                <c:pt idx="33">
                  <c:v>0.31665811242276193</c:v>
                </c:pt>
                <c:pt idx="34">
                  <c:v>0.3069929277510782</c:v>
                </c:pt>
                <c:pt idx="35">
                  <c:v>0.2942748778520627</c:v>
                </c:pt>
                <c:pt idx="36">
                  <c:v>0.29371496370556516</c:v>
                </c:pt>
                <c:pt idx="37">
                  <c:v>0.3024669550668898</c:v>
                </c:pt>
                <c:pt idx="38">
                  <c:v>0.31030575311785535</c:v>
                </c:pt>
                <c:pt idx="39">
                  <c:v>0.31049239116668786</c:v>
                </c:pt>
                <c:pt idx="40">
                  <c:v>0.29828759590196174</c:v>
                </c:pt>
                <c:pt idx="41">
                  <c:v>0.28987555241529633</c:v>
                </c:pt>
                <c:pt idx="42">
                  <c:v>0.29018217206694974</c:v>
                </c:pt>
                <c:pt idx="43">
                  <c:v>0.30099384761003317</c:v>
                </c:pt>
                <c:pt idx="44">
                  <c:v>0.332335708524693</c:v>
                </c:pt>
                <c:pt idx="45">
                  <c:v>0.3420808809315906</c:v>
                </c:pt>
                <c:pt idx="46">
                  <c:v>0.3486732034421388</c:v>
                </c:pt>
                <c:pt idx="47">
                  <c:v>0.3386414083173913</c:v>
                </c:pt>
                <c:pt idx="48">
                  <c:v>0.3162781706804957</c:v>
                </c:pt>
                <c:pt idx="49">
                  <c:v>0.3180379008552023</c:v>
                </c:pt>
                <c:pt idx="50">
                  <c:v>0.34372062950347615</c:v>
                </c:pt>
                <c:pt idx="51">
                  <c:v>0.40556448011304946</c:v>
                </c:pt>
                <c:pt idx="52">
                  <c:v>0.4357465188671071</c:v>
                </c:pt>
                <c:pt idx="53">
                  <c:v>0.48429907414196505</c:v>
                </c:pt>
                <c:pt idx="54">
                  <c:v>0.5496023942995409</c:v>
                </c:pt>
                <c:pt idx="55">
                  <c:v>0.6326963198976158</c:v>
                </c:pt>
                <c:pt idx="56">
                  <c:v>0.8374782533344889</c:v>
                </c:pt>
                <c:pt idx="57">
                  <c:v>1</c:v>
                </c:pt>
                <c:pt idx="58">
                  <c:v>0.8340321150756886</c:v>
                </c:pt>
                <c:pt idx="59">
                  <c:v>0.7108576684908315</c:v>
                </c:pt>
                <c:pt idx="60">
                  <c:v>0.6351226145324386</c:v>
                </c:pt>
                <c:pt idx="61">
                  <c:v>0.5922025289455619</c:v>
                </c:pt>
                <c:pt idx="62">
                  <c:v>0.5609339901215147</c:v>
                </c:pt>
                <c:pt idx="63">
                  <c:v>0.537117641961566</c:v>
                </c:pt>
                <c:pt idx="64">
                  <c:v>0.5355112216126862</c:v>
                </c:pt>
                <c:pt idx="65">
                  <c:v>0.5232197729681449</c:v>
                </c:pt>
                <c:pt idx="66">
                  <c:v>0.4825926691240677</c:v>
                </c:pt>
                <c:pt idx="67">
                  <c:v>0.4386927337808203</c:v>
                </c:pt>
                <c:pt idx="68">
                  <c:v>0.40419802296981133</c:v>
                </c:pt>
                <c:pt idx="69">
                  <c:v>0.38288129153529804</c:v>
                </c:pt>
                <c:pt idx="70">
                  <c:v>0.3858008438706066</c:v>
                </c:pt>
                <c:pt idx="71">
                  <c:v>0.4015117681955434</c:v>
                </c:pt>
                <c:pt idx="72">
                  <c:v>0.4189357631829786</c:v>
                </c:pt>
                <c:pt idx="73">
                  <c:v>0.38478766589123004</c:v>
                </c:pt>
                <c:pt idx="74">
                  <c:v>0.3630376675576412</c:v>
                </c:pt>
                <c:pt idx="75">
                  <c:v>0.3575718389846892</c:v>
                </c:pt>
                <c:pt idx="76">
                  <c:v>0.37879525139478626</c:v>
                </c:pt>
                <c:pt idx="77">
                  <c:v>0.3579784433053599</c:v>
                </c:pt>
                <c:pt idx="78">
                  <c:v>0.3301093832279051</c:v>
                </c:pt>
                <c:pt idx="79">
                  <c:v>0.32062417096045276</c:v>
                </c:pt>
                <c:pt idx="80">
                  <c:v>0.32623664371463046</c:v>
                </c:pt>
                <c:pt idx="81">
                  <c:v>0.33136252441292346</c:v>
                </c:pt>
                <c:pt idx="82">
                  <c:v>0.3271187306835174</c:v>
                </c:pt>
                <c:pt idx="83">
                  <c:v>0.3214818172324688</c:v>
                </c:pt>
                <c:pt idx="84">
                  <c:v>0.31167887590569454</c:v>
                </c:pt>
                <c:pt idx="85">
                  <c:v>0.29040213833878814</c:v>
                </c:pt>
                <c:pt idx="86">
                  <c:v>0.2811502236323764</c:v>
                </c:pt>
                <c:pt idx="87">
                  <c:v>0.2683321890643435</c:v>
                </c:pt>
                <c:pt idx="88">
                  <c:v>0.2430294021583358</c:v>
                </c:pt>
                <c:pt idx="89">
                  <c:v>0.2336175119814962</c:v>
                </c:pt>
                <c:pt idx="90">
                  <c:v>0.22418562487085317</c:v>
                </c:pt>
                <c:pt idx="91">
                  <c:v>0.20634835991814593</c:v>
                </c:pt>
                <c:pt idx="92">
                  <c:v>0.1944101904374663</c:v>
                </c:pt>
                <c:pt idx="93">
                  <c:v>0.20282889956873285</c:v>
                </c:pt>
                <c:pt idx="94">
                  <c:v>0.19908280730288022</c:v>
                </c:pt>
                <c:pt idx="95">
                  <c:v>0.19369696646514206</c:v>
                </c:pt>
                <c:pt idx="96">
                  <c:v>0.17867260353412479</c:v>
                </c:pt>
                <c:pt idx="97">
                  <c:v>0.15714257147237423</c:v>
                </c:pt>
                <c:pt idx="98">
                  <c:v>0.14357798470901129</c:v>
                </c:pt>
                <c:pt idx="99">
                  <c:v>0.14535771181752136</c:v>
                </c:pt>
                <c:pt idx="100">
                  <c:v>0.15432966945068421</c:v>
                </c:pt>
                <c:pt idx="101">
                  <c:v>0.15057691154023056</c:v>
                </c:pt>
                <c:pt idx="102">
                  <c:v>0.14626423948327927</c:v>
                </c:pt>
                <c:pt idx="103">
                  <c:v>0.14136499070142583</c:v>
                </c:pt>
                <c:pt idx="104">
                  <c:v>0.13164648087293282</c:v>
                </c:pt>
                <c:pt idx="105">
                  <c:v>0.11955500156642648</c:v>
                </c:pt>
                <c:pt idx="106">
                  <c:v>0.11312075005641993</c:v>
                </c:pt>
                <c:pt idx="107">
                  <c:v>0.10974602941834632</c:v>
                </c:pt>
                <c:pt idx="108">
                  <c:v>0.10447160006894182</c:v>
                </c:pt>
                <c:pt idx="109">
                  <c:v>0.10845575107055011</c:v>
                </c:pt>
                <c:pt idx="110">
                  <c:v>0.09229632408744945</c:v>
                </c:pt>
                <c:pt idx="111">
                  <c:v>0.09104794407714625</c:v>
                </c:pt>
                <c:pt idx="112">
                  <c:v>0.0882531345193737</c:v>
                </c:pt>
                <c:pt idx="113">
                  <c:v>0.08456036741033043</c:v>
                </c:pt>
                <c:pt idx="114">
                  <c:v>0.08153416476140327</c:v>
                </c:pt>
                <c:pt idx="115">
                  <c:v>0.0784946308232738</c:v>
                </c:pt>
                <c:pt idx="116">
                  <c:v>0.0749551735400572</c:v>
                </c:pt>
                <c:pt idx="117">
                  <c:v>0.07252887890523453</c:v>
                </c:pt>
                <c:pt idx="118">
                  <c:v>0.06868280197036457</c:v>
                </c:pt>
                <c:pt idx="119">
                  <c:v>0.06620984782333376</c:v>
                </c:pt>
                <c:pt idx="120">
                  <c:v>0.06772294914779733</c:v>
                </c:pt>
                <c:pt idx="121">
                  <c:v>0.06479006552328644</c:v>
                </c:pt>
                <c:pt idx="122">
                  <c:v>0.0601841051038841</c:v>
                </c:pt>
                <c:pt idx="123">
                  <c:v>0.06066403151516768</c:v>
                </c:pt>
                <c:pt idx="124">
                  <c:v>0.06121728001706407</c:v>
                </c:pt>
                <c:pt idx="125">
                  <c:v>0.0575911693540324</c:v>
                </c:pt>
                <c:pt idx="126">
                  <c:v>0.05559147597368404</c:v>
                </c:pt>
                <c:pt idx="127">
                  <c:v>0.054584963638908704</c:v>
                </c:pt>
                <c:pt idx="128">
                  <c:v>0.05365177339474615</c:v>
                </c:pt>
                <c:pt idx="129">
                  <c:v>0.05331182552008694</c:v>
                </c:pt>
                <c:pt idx="130">
                  <c:v>0.058664338134819353</c:v>
                </c:pt>
                <c:pt idx="131">
                  <c:v>0.062417096045273075</c:v>
                </c:pt>
                <c:pt idx="132">
                  <c:v>0.06032408364050846</c:v>
                </c:pt>
                <c:pt idx="133">
                  <c:v>0.05565813241969565</c:v>
                </c:pt>
                <c:pt idx="134">
                  <c:v>0.05250528252334643</c:v>
                </c:pt>
                <c:pt idx="135">
                  <c:v>0.0528718929764103</c:v>
                </c:pt>
                <c:pt idx="136">
                  <c:v>0.050498923498396915</c:v>
                </c:pt>
                <c:pt idx="137">
                  <c:v>0.049105803776754234</c:v>
                </c:pt>
                <c:pt idx="138">
                  <c:v>0.04935243262699718</c:v>
                </c:pt>
                <c:pt idx="139">
                  <c:v>0.05016564126833886</c:v>
                </c:pt>
                <c:pt idx="140">
                  <c:v>0.04980569645987617</c:v>
                </c:pt>
                <c:pt idx="141">
                  <c:v>0.049392426494604166</c:v>
                </c:pt>
                <c:pt idx="142">
                  <c:v>0.04854588963025671</c:v>
                </c:pt>
                <c:pt idx="143">
                  <c:v>0.04773268098891504</c:v>
                </c:pt>
                <c:pt idx="144">
                  <c:v>0.04776600921192084</c:v>
                </c:pt>
                <c:pt idx="145">
                  <c:v>0.04855255527485788</c:v>
                </c:pt>
                <c:pt idx="146">
                  <c:v>0.047839331302533615</c:v>
                </c:pt>
                <c:pt idx="147">
                  <c:v>0.04859254914246484</c:v>
                </c:pt>
                <c:pt idx="148">
                  <c:v>0.04963238970024597</c:v>
                </c:pt>
                <c:pt idx="149">
                  <c:v>0.0490591442645461</c:v>
                </c:pt>
                <c:pt idx="150">
                  <c:v>0.049279110536384424</c:v>
                </c:pt>
                <c:pt idx="151">
                  <c:v>0.05103180475290086</c:v>
                </c:pt>
                <c:pt idx="152">
                  <c:v>0.05039153255760044</c:v>
                </c:pt>
                <c:pt idx="153">
                  <c:v>0.05477493451004181</c:v>
                </c:pt>
                <c:pt idx="154">
                  <c:v>0.0593201635008558</c:v>
                </c:pt>
                <c:pt idx="155">
                  <c:v>0.05798333144473403</c:v>
                </c:pt>
                <c:pt idx="156">
                  <c:v>0.06397093186452153</c:v>
                </c:pt>
                <c:pt idx="157">
                  <c:v>0.06312992792085606</c:v>
                </c:pt>
                <c:pt idx="158">
                  <c:v>0.06239984378865831</c:v>
                </c:pt>
                <c:pt idx="159">
                  <c:v>0.06291388261643019</c:v>
                </c:pt>
                <c:pt idx="160">
                  <c:v>0.0597998502974642</c:v>
                </c:pt>
                <c:pt idx="161">
                  <c:v>0.059613604345372925</c:v>
                </c:pt>
                <c:pt idx="162">
                  <c:v>0.060842827629175304</c:v>
                </c:pt>
                <c:pt idx="163">
                  <c:v>0.06211674994147956</c:v>
                </c:pt>
                <c:pt idx="164">
                  <c:v>0.05964241038596305</c:v>
                </c:pt>
                <c:pt idx="165">
                  <c:v>0.059144264546102956</c:v>
                </c:pt>
                <c:pt idx="166">
                  <c:v>0.06052894111791748</c:v>
                </c:pt>
                <c:pt idx="167">
                  <c:v>0.05844348311036753</c:v>
                </c:pt>
                <c:pt idx="168">
                  <c:v>0.056898386691818376</c:v>
                </c:pt>
                <c:pt idx="169">
                  <c:v>0.05358987812344965</c:v>
                </c:pt>
                <c:pt idx="170">
                  <c:v>0.05223294332964184</c:v>
                </c:pt>
                <c:pt idx="171">
                  <c:v>0.0504348307618473</c:v>
                </c:pt>
                <c:pt idx="172">
                  <c:v>0.05015230997913655</c:v>
                </c:pt>
                <c:pt idx="173">
                  <c:v>0.04982107871664807</c:v>
                </c:pt>
                <c:pt idx="174">
                  <c:v>0.04793598314925046</c:v>
                </c:pt>
                <c:pt idx="175">
                  <c:v>0.05025784935198825</c:v>
                </c:pt>
                <c:pt idx="176">
                  <c:v>0.04875919025749386</c:v>
                </c:pt>
                <c:pt idx="177">
                  <c:v>0.04962269421718974</c:v>
                </c:pt>
                <c:pt idx="178">
                  <c:v>0.05087765330528107</c:v>
                </c:pt>
                <c:pt idx="179">
                  <c:v>0.05170661710658912</c:v>
                </c:pt>
                <c:pt idx="180">
                  <c:v>0.055876765562613735</c:v>
                </c:pt>
                <c:pt idx="181">
                  <c:v>0.0598788185811509</c:v>
                </c:pt>
                <c:pt idx="182">
                  <c:v>0.05970151243476001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unit!$Z$1</c:f>
              <c:strCache>
                <c:ptCount val="1"/>
                <c:pt idx="0">
                  <c:v>normalized ave. day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unit!$Z$79:$Z$261</c:f>
              <c:numCache>
                <c:ptCount val="183"/>
                <c:pt idx="0">
                  <c:v>0.13888537090979386</c:v>
                </c:pt>
                <c:pt idx="1">
                  <c:v>0.1370589842890757</c:v>
                </c:pt>
                <c:pt idx="2">
                  <c:v>0.1385854169027416</c:v>
                </c:pt>
                <c:pt idx="3">
                  <c:v>0.13472600867866927</c:v>
                </c:pt>
                <c:pt idx="4">
                  <c:v>0.13972524212954013</c:v>
                </c:pt>
                <c:pt idx="5">
                  <c:v>0.14015850902861562</c:v>
                </c:pt>
                <c:pt idx="6">
                  <c:v>0.13645907627497117</c:v>
                </c:pt>
                <c:pt idx="7">
                  <c:v>0.13205308519360365</c:v>
                </c:pt>
                <c:pt idx="8">
                  <c:v>0.1347193430340681</c:v>
                </c:pt>
                <c:pt idx="9">
                  <c:v>0.1548895835971818</c:v>
                </c:pt>
                <c:pt idx="10">
                  <c:v>0.15914226485272262</c:v>
                </c:pt>
                <c:pt idx="11">
                  <c:v>0.15355645467694956</c:v>
                </c:pt>
                <c:pt idx="12">
                  <c:v>0.15245662331775797</c:v>
                </c:pt>
                <c:pt idx="13">
                  <c:v>0.14742406164388128</c:v>
                </c:pt>
                <c:pt idx="14">
                  <c:v>0.1490704758603681</c:v>
                </c:pt>
                <c:pt idx="15">
                  <c:v>0.1480039727241823</c:v>
                </c:pt>
                <c:pt idx="16">
                  <c:v>0.16430147377402135</c:v>
                </c:pt>
                <c:pt idx="17">
                  <c:v>0.18281196883144588</c:v>
                </c:pt>
                <c:pt idx="18">
                  <c:v>0.19327703085526893</c:v>
                </c:pt>
                <c:pt idx="19">
                  <c:v>0.20282223392413168</c:v>
                </c:pt>
                <c:pt idx="20">
                  <c:v>0.19225052158669004</c:v>
                </c:pt>
                <c:pt idx="21">
                  <c:v>0.18446504869253383</c:v>
                </c:pt>
                <c:pt idx="22">
                  <c:v>0.17781273538057502</c:v>
                </c:pt>
                <c:pt idx="23">
                  <c:v>0.18491831252541283</c:v>
                </c:pt>
                <c:pt idx="24">
                  <c:v>0.18790452130673302</c:v>
                </c:pt>
                <c:pt idx="25">
                  <c:v>0.19578331322530546</c:v>
                </c:pt>
                <c:pt idx="26">
                  <c:v>0.2168200875865701</c:v>
                </c:pt>
                <c:pt idx="27">
                  <c:v>0.24445585010298426</c:v>
                </c:pt>
                <c:pt idx="28">
                  <c:v>0.26106663644907785</c:v>
                </c:pt>
                <c:pt idx="29">
                  <c:v>0.28432307046252914</c:v>
                </c:pt>
                <c:pt idx="30">
                  <c:v>0.2982809302573606</c:v>
                </c:pt>
                <c:pt idx="31">
                  <c:v>0.3073328756257374</c:v>
                </c:pt>
                <c:pt idx="32">
                  <c:v>0.31331862447758013</c:v>
                </c:pt>
                <c:pt idx="33">
                  <c:v>0.31665811242276193</c:v>
                </c:pt>
                <c:pt idx="34">
                  <c:v>0.3069929277510782</c:v>
                </c:pt>
                <c:pt idx="35">
                  <c:v>0.2942748778520627</c:v>
                </c:pt>
                <c:pt idx="36">
                  <c:v>0.29371496370556516</c:v>
                </c:pt>
                <c:pt idx="37">
                  <c:v>0.3024669550668898</c:v>
                </c:pt>
                <c:pt idx="38">
                  <c:v>0.31030575311785535</c:v>
                </c:pt>
                <c:pt idx="39">
                  <c:v>0.31049239116668786</c:v>
                </c:pt>
                <c:pt idx="40">
                  <c:v>0.29828759590196174</c:v>
                </c:pt>
                <c:pt idx="41">
                  <c:v>0.28987555241529633</c:v>
                </c:pt>
                <c:pt idx="42">
                  <c:v>0.29018217206694974</c:v>
                </c:pt>
                <c:pt idx="43">
                  <c:v>0.30099384761003317</c:v>
                </c:pt>
                <c:pt idx="44">
                  <c:v>0.332335708524693</c:v>
                </c:pt>
                <c:pt idx="45">
                  <c:v>0.3420808809315906</c:v>
                </c:pt>
                <c:pt idx="46">
                  <c:v>0.3486732034421388</c:v>
                </c:pt>
                <c:pt idx="47">
                  <c:v>0.3386414083173913</c:v>
                </c:pt>
                <c:pt idx="48">
                  <c:v>0.3162781706804957</c:v>
                </c:pt>
                <c:pt idx="49">
                  <c:v>0.3180379008552023</c:v>
                </c:pt>
                <c:pt idx="50">
                  <c:v>0.34372062950347615</c:v>
                </c:pt>
                <c:pt idx="51">
                  <c:v>0.40556448011304946</c:v>
                </c:pt>
                <c:pt idx="52">
                  <c:v>0.4357465188671071</c:v>
                </c:pt>
                <c:pt idx="53">
                  <c:v>0.48429907414196505</c:v>
                </c:pt>
                <c:pt idx="54">
                  <c:v>0.5496023942995409</c:v>
                </c:pt>
                <c:pt idx="55">
                  <c:v>0.6326963198976158</c:v>
                </c:pt>
                <c:pt idx="56">
                  <c:v>0.8374782533344889</c:v>
                </c:pt>
                <c:pt idx="57">
                  <c:v>1</c:v>
                </c:pt>
                <c:pt idx="58">
                  <c:v>0.8340321150756886</c:v>
                </c:pt>
                <c:pt idx="59">
                  <c:v>0.7108576684908315</c:v>
                </c:pt>
                <c:pt idx="60">
                  <c:v>0.6351226145324386</c:v>
                </c:pt>
                <c:pt idx="61">
                  <c:v>0.5922025289455619</c:v>
                </c:pt>
                <c:pt idx="62">
                  <c:v>0.5609339901215147</c:v>
                </c:pt>
                <c:pt idx="63">
                  <c:v>0.537117641961566</c:v>
                </c:pt>
                <c:pt idx="64">
                  <c:v>0.5355112216126862</c:v>
                </c:pt>
                <c:pt idx="65">
                  <c:v>0.5232197729681449</c:v>
                </c:pt>
                <c:pt idx="66">
                  <c:v>0.4825926691240677</c:v>
                </c:pt>
                <c:pt idx="67">
                  <c:v>0.4386927337808203</c:v>
                </c:pt>
                <c:pt idx="68">
                  <c:v>0.40419802296981133</c:v>
                </c:pt>
                <c:pt idx="69">
                  <c:v>0.38288129153529804</c:v>
                </c:pt>
                <c:pt idx="70">
                  <c:v>0.3858008438706066</c:v>
                </c:pt>
                <c:pt idx="71">
                  <c:v>0.4015117681955434</c:v>
                </c:pt>
                <c:pt idx="72">
                  <c:v>0.4189357631829786</c:v>
                </c:pt>
                <c:pt idx="73">
                  <c:v>0.38478766589123004</c:v>
                </c:pt>
                <c:pt idx="74">
                  <c:v>0.3630376675576412</c:v>
                </c:pt>
                <c:pt idx="75">
                  <c:v>0.3575718389846892</c:v>
                </c:pt>
                <c:pt idx="76">
                  <c:v>0.37879525139478626</c:v>
                </c:pt>
                <c:pt idx="77">
                  <c:v>0.3579784433053599</c:v>
                </c:pt>
                <c:pt idx="78">
                  <c:v>0.3301093832279051</c:v>
                </c:pt>
                <c:pt idx="79">
                  <c:v>0.32062417096045276</c:v>
                </c:pt>
                <c:pt idx="80">
                  <c:v>0.32623664371463046</c:v>
                </c:pt>
                <c:pt idx="81">
                  <c:v>0.33136252441292346</c:v>
                </c:pt>
                <c:pt idx="82">
                  <c:v>0.3271187306835174</c:v>
                </c:pt>
                <c:pt idx="83">
                  <c:v>0.3214818172324688</c:v>
                </c:pt>
                <c:pt idx="84">
                  <c:v>0.31167887590569454</c:v>
                </c:pt>
                <c:pt idx="85">
                  <c:v>0.29040213833878814</c:v>
                </c:pt>
                <c:pt idx="86">
                  <c:v>0.2811502236323764</c:v>
                </c:pt>
                <c:pt idx="87">
                  <c:v>0.2683321890643435</c:v>
                </c:pt>
                <c:pt idx="88">
                  <c:v>0.2430294021583358</c:v>
                </c:pt>
                <c:pt idx="89">
                  <c:v>0.2336175119814962</c:v>
                </c:pt>
                <c:pt idx="90">
                  <c:v>0.22418562487085317</c:v>
                </c:pt>
                <c:pt idx="91">
                  <c:v>0.20634835991814593</c:v>
                </c:pt>
                <c:pt idx="92">
                  <c:v>0.1944101904374663</c:v>
                </c:pt>
                <c:pt idx="93">
                  <c:v>0.20282889956873285</c:v>
                </c:pt>
                <c:pt idx="94">
                  <c:v>0.19908280730288022</c:v>
                </c:pt>
                <c:pt idx="95">
                  <c:v>0.19369696646514206</c:v>
                </c:pt>
                <c:pt idx="96">
                  <c:v>0.17867260353412479</c:v>
                </c:pt>
                <c:pt idx="97">
                  <c:v>0.15714257147237423</c:v>
                </c:pt>
                <c:pt idx="98">
                  <c:v>0.14357798470901129</c:v>
                </c:pt>
                <c:pt idx="99">
                  <c:v>0.14535771181752136</c:v>
                </c:pt>
                <c:pt idx="100">
                  <c:v>0.15432966945068421</c:v>
                </c:pt>
                <c:pt idx="101">
                  <c:v>0.15057691154023056</c:v>
                </c:pt>
                <c:pt idx="102">
                  <c:v>0.14626423948327927</c:v>
                </c:pt>
                <c:pt idx="103">
                  <c:v>0.14136499070142583</c:v>
                </c:pt>
                <c:pt idx="104">
                  <c:v>0.13164648087293282</c:v>
                </c:pt>
                <c:pt idx="105">
                  <c:v>0.11955500156642648</c:v>
                </c:pt>
                <c:pt idx="106">
                  <c:v>0.11312075005641993</c:v>
                </c:pt>
                <c:pt idx="107">
                  <c:v>0.10974602941834632</c:v>
                </c:pt>
                <c:pt idx="108">
                  <c:v>0.10447160006894182</c:v>
                </c:pt>
                <c:pt idx="109">
                  <c:v>0.10845575107055011</c:v>
                </c:pt>
                <c:pt idx="110">
                  <c:v>0.09229632408744945</c:v>
                </c:pt>
                <c:pt idx="111">
                  <c:v>0.09104794407714625</c:v>
                </c:pt>
                <c:pt idx="112">
                  <c:v>0.0882531345193737</c:v>
                </c:pt>
                <c:pt idx="113">
                  <c:v>0.08456036741033043</c:v>
                </c:pt>
                <c:pt idx="114">
                  <c:v>0.08153416476140327</c:v>
                </c:pt>
                <c:pt idx="115">
                  <c:v>0.0784946308232738</c:v>
                </c:pt>
                <c:pt idx="116">
                  <c:v>0.0749551735400572</c:v>
                </c:pt>
                <c:pt idx="117">
                  <c:v>0.07252887890523453</c:v>
                </c:pt>
                <c:pt idx="118">
                  <c:v>0.06868280197036457</c:v>
                </c:pt>
                <c:pt idx="119">
                  <c:v>0.06620984782333376</c:v>
                </c:pt>
                <c:pt idx="120">
                  <c:v>0.06772294914779733</c:v>
                </c:pt>
                <c:pt idx="121">
                  <c:v>0.06479006552328644</c:v>
                </c:pt>
                <c:pt idx="122">
                  <c:v>0.0601841051038841</c:v>
                </c:pt>
                <c:pt idx="123">
                  <c:v>0.06066403151516768</c:v>
                </c:pt>
                <c:pt idx="124">
                  <c:v>0.06121728001706407</c:v>
                </c:pt>
                <c:pt idx="125">
                  <c:v>0.0575911693540324</c:v>
                </c:pt>
                <c:pt idx="126">
                  <c:v>0.05559147597368404</c:v>
                </c:pt>
                <c:pt idx="127">
                  <c:v>0.054584963638908704</c:v>
                </c:pt>
                <c:pt idx="128">
                  <c:v>0.05365177339474615</c:v>
                </c:pt>
                <c:pt idx="129">
                  <c:v>0.05331182552008694</c:v>
                </c:pt>
                <c:pt idx="130">
                  <c:v>0.058664338134819353</c:v>
                </c:pt>
                <c:pt idx="131">
                  <c:v>0.062417096045273075</c:v>
                </c:pt>
                <c:pt idx="132">
                  <c:v>0.06032408364050846</c:v>
                </c:pt>
                <c:pt idx="133">
                  <c:v>0.05565813241969565</c:v>
                </c:pt>
                <c:pt idx="134">
                  <c:v>0.05250528252334643</c:v>
                </c:pt>
                <c:pt idx="135">
                  <c:v>0.0528718929764103</c:v>
                </c:pt>
                <c:pt idx="136">
                  <c:v>0.050498923498396915</c:v>
                </c:pt>
                <c:pt idx="137">
                  <c:v>0.049105803776754234</c:v>
                </c:pt>
                <c:pt idx="138">
                  <c:v>0.04935243262699718</c:v>
                </c:pt>
                <c:pt idx="139">
                  <c:v>0.05016564126833886</c:v>
                </c:pt>
                <c:pt idx="140">
                  <c:v>0.04980569645987617</c:v>
                </c:pt>
                <c:pt idx="141">
                  <c:v>0.049392426494604166</c:v>
                </c:pt>
                <c:pt idx="142">
                  <c:v>0.04854588963025671</c:v>
                </c:pt>
                <c:pt idx="143">
                  <c:v>0.04773268098891504</c:v>
                </c:pt>
                <c:pt idx="144">
                  <c:v>0.04776600921192084</c:v>
                </c:pt>
                <c:pt idx="145">
                  <c:v>0.04855255527485788</c:v>
                </c:pt>
                <c:pt idx="146">
                  <c:v>0.047839331302533615</c:v>
                </c:pt>
                <c:pt idx="147">
                  <c:v>0.04859254914246484</c:v>
                </c:pt>
                <c:pt idx="148">
                  <c:v>0.04963238970024597</c:v>
                </c:pt>
                <c:pt idx="149">
                  <c:v>0.0490591442645461</c:v>
                </c:pt>
                <c:pt idx="150">
                  <c:v>0.049279110536384424</c:v>
                </c:pt>
                <c:pt idx="151">
                  <c:v>0.05178539290642102</c:v>
                </c:pt>
                <c:pt idx="152">
                  <c:v>0.051125494090906075</c:v>
                </c:pt>
                <c:pt idx="153">
                  <c:v>0.05515820907460858</c:v>
                </c:pt>
                <c:pt idx="154">
                  <c:v>0.05941089033014939</c:v>
                </c:pt>
                <c:pt idx="155">
                  <c:v>0.05808442705451832</c:v>
                </c:pt>
                <c:pt idx="156">
                  <c:v>0.06375689061010646</c:v>
                </c:pt>
                <c:pt idx="157">
                  <c:v>0.06228378315324983</c:v>
                </c:pt>
                <c:pt idx="158">
                  <c:v>0.061963832212394106</c:v>
                </c:pt>
                <c:pt idx="159">
                  <c:v>0.06239043346686842</c:v>
                </c:pt>
                <c:pt idx="160">
                  <c:v>0.05970417869260048</c:v>
                </c:pt>
                <c:pt idx="161">
                  <c:v>0.060050792211860854</c:v>
                </c:pt>
                <c:pt idx="162">
                  <c:v>0.06133726161988496</c:v>
                </c:pt>
                <c:pt idx="163">
                  <c:v>0.0619971604353999</c:v>
                </c:pt>
                <c:pt idx="164">
                  <c:v>0.058497697019790296</c:v>
                </c:pt>
                <c:pt idx="165">
                  <c:v>0.05813775221132761</c:v>
                </c:pt>
                <c:pt idx="166">
                  <c:v>0.05922425228131688</c:v>
                </c:pt>
                <c:pt idx="167">
                  <c:v>0.057537844197223104</c:v>
                </c:pt>
                <c:pt idx="168">
                  <c:v>0.05586476740233166</c:v>
                </c:pt>
                <c:pt idx="169">
                  <c:v>0.05665797910986982</c:v>
                </c:pt>
                <c:pt idx="170">
                  <c:v>0.05527152503282831</c:v>
                </c:pt>
                <c:pt idx="171">
                  <c:v>0.053945061757197245</c:v>
                </c:pt>
                <c:pt idx="172">
                  <c:v>0.05371842984075775</c:v>
                </c:pt>
                <c:pt idx="173">
                  <c:v>0.052951880711624225</c:v>
                </c:pt>
                <c:pt idx="174">
                  <c:v>0.0520120248228605</c:v>
                </c:pt>
                <c:pt idx="175">
                  <c:v>0.0531985095618672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unit!$AA$1</c:f>
              <c:strCache>
                <c:ptCount val="1"/>
                <c:pt idx="0">
                  <c:v>30 day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unit!$AA$79:$AA$261</c:f>
              <c:numCache>
                <c:ptCount val="183"/>
                <c:pt idx="0">
                  <c:v>0.1417268916369643</c:v>
                </c:pt>
                <c:pt idx="1">
                  <c:v>0.1435102570764858</c:v>
                </c:pt>
                <c:pt idx="2">
                  <c:v>0.14610696539602494</c:v>
                </c:pt>
                <c:pt idx="3">
                  <c:v>0.14902729847581692</c:v>
                </c:pt>
                <c:pt idx="4">
                  <c:v>0.15182714694349633</c:v>
                </c:pt>
                <c:pt idx="5">
                  <c:v>0.1546778533536986</c:v>
                </c:pt>
                <c:pt idx="6">
                  <c:v>0.15737334273232792</c:v>
                </c:pt>
                <c:pt idx="7">
                  <c:v>0.15957990717022522</c:v>
                </c:pt>
                <c:pt idx="8">
                  <c:v>0.16158243344952908</c:v>
                </c:pt>
                <c:pt idx="9">
                  <c:v>0.16349109912079285</c:v>
                </c:pt>
                <c:pt idx="10">
                  <c:v>0.16532083163370295</c:v>
                </c:pt>
                <c:pt idx="11">
                  <c:v>0.16736134228481486</c:v>
                </c:pt>
                <c:pt idx="12">
                  <c:v>0.17021154577648862</c:v>
                </c:pt>
                <c:pt idx="13">
                  <c:v>0.17392996327346005</c:v>
                </c:pt>
                <c:pt idx="14">
                  <c:v>0.17827247389242004</c:v>
                </c:pt>
                <c:pt idx="15">
                  <c:v>0.1831527582618886</c:v>
                </c:pt>
                <c:pt idx="16">
                  <c:v>0.18840827921272846</c:v>
                </c:pt>
                <c:pt idx="17">
                  <c:v>0.19380372642062715</c:v>
                </c:pt>
                <c:pt idx="18">
                  <c:v>0.19933979258982765</c:v>
                </c:pt>
                <c:pt idx="19">
                  <c:v>0.20465663166215753</c:v>
                </c:pt>
                <c:pt idx="20">
                  <c:v>0.2097938439562724</c:v>
                </c:pt>
                <c:pt idx="21">
                  <c:v>0.21478300487752378</c:v>
                </c:pt>
                <c:pt idx="22">
                  <c:v>0.22021892445627478</c:v>
                </c:pt>
                <c:pt idx="23">
                  <c:v>0.22582232452752313</c:v>
                </c:pt>
                <c:pt idx="24">
                  <c:v>0.23100908477983997</c:v>
                </c:pt>
                <c:pt idx="25">
                  <c:v>0.23535255458360588</c:v>
                </c:pt>
                <c:pt idx="26">
                  <c:v>0.23961216070326014</c:v>
                </c:pt>
                <c:pt idx="27">
                  <c:v>0.24420301232823316</c:v>
                </c:pt>
                <c:pt idx="28">
                  <c:v>0.2490489976722088</c:v>
                </c:pt>
                <c:pt idx="29">
                  <c:v>0.25488178232424114</c:v>
                </c:pt>
                <c:pt idx="30">
                  <c:v>0.2610769311668507</c:v>
                </c:pt>
                <c:pt idx="31">
                  <c:v>0.2672226554891213</c:v>
                </c:pt>
                <c:pt idx="32">
                  <c:v>0.2720784294556316</c:v>
                </c:pt>
                <c:pt idx="33">
                  <c:v>0.27582054702229614</c:v>
                </c:pt>
                <c:pt idx="34">
                  <c:v>0.2796610692533318</c:v>
                </c:pt>
                <c:pt idx="35">
                  <c:v>0.2843540533661382</c:v>
                </c:pt>
                <c:pt idx="36">
                  <c:v>0.2913824324714655</c:v>
                </c:pt>
                <c:pt idx="37">
                  <c:v>0.2996509424110526</c:v>
                </c:pt>
                <c:pt idx="38">
                  <c:v>0.30963030113160434</c:v>
                </c:pt>
                <c:pt idx="39">
                  <c:v>0.32168689689803126</c:v>
                </c:pt>
                <c:pt idx="40">
                  <c:v>0.3362506637871083</c:v>
                </c:pt>
                <c:pt idx="41">
                  <c:v>0.35693926931203884</c:v>
                </c:pt>
                <c:pt idx="42">
                  <c:v>0.382124074308606</c:v>
                </c:pt>
                <c:pt idx="43">
                  <c:v>0.4012229235961598</c:v>
                </c:pt>
                <c:pt idx="44">
                  <c:v>0.4154407435304365</c:v>
                </c:pt>
                <c:pt idx="45">
                  <c:v>0.4266687996729391</c:v>
                </c:pt>
                <c:pt idx="46">
                  <c:v>0.4361644547835999</c:v>
                </c:pt>
                <c:pt idx="47">
                  <c:v>0.44441830030506435</c:v>
                </c:pt>
                <c:pt idx="48">
                  <c:v>0.45176695128969124</c:v>
                </c:pt>
                <c:pt idx="49">
                  <c:v>0.4593842277517448</c:v>
                </c:pt>
                <c:pt idx="50">
                  <c:v>0.46701572425561433</c:v>
                </c:pt>
                <c:pt idx="51">
                  <c:v>0.4733116477695643</c:v>
                </c:pt>
                <c:pt idx="52">
                  <c:v>0.4778525070600287</c:v>
                </c:pt>
                <c:pt idx="53">
                  <c:v>0.4809822493884273</c:v>
                </c:pt>
                <c:pt idx="54">
                  <c:v>0.4833952127340476</c:v>
                </c:pt>
                <c:pt idx="55">
                  <c:v>0.48631232099966915</c:v>
                </c:pt>
                <c:pt idx="56">
                  <c:v>0.4900335281923441</c:v>
                </c:pt>
                <c:pt idx="57">
                  <c:v>0.49432531456287826</c:v>
                </c:pt>
                <c:pt idx="58">
                  <c:v>0.49711844183891823</c:v>
                </c:pt>
                <c:pt idx="59">
                  <c:v>0.4981418404733498</c:v>
                </c:pt>
                <c:pt idx="60">
                  <c:v>0.49865820574178643</c:v>
                </c:pt>
                <c:pt idx="61">
                  <c:v>0.4996622740068747</c:v>
                </c:pt>
                <c:pt idx="62">
                  <c:v>0.500306841839807</c:v>
                </c:pt>
                <c:pt idx="63">
                  <c:v>0.5007678822580539</c:v>
                </c:pt>
                <c:pt idx="64">
                  <c:v>0.5008540912615623</c:v>
                </c:pt>
                <c:pt idx="65">
                  <c:v>0.5002712917352674</c:v>
                </c:pt>
                <c:pt idx="66">
                  <c:v>0.49779789321192996</c:v>
                </c:pt>
                <c:pt idx="67">
                  <c:v>0.4941769669391436</c:v>
                </c:pt>
                <c:pt idx="68">
                  <c:v>0.48874972504216035</c:v>
                </c:pt>
                <c:pt idx="69">
                  <c:v>0.4808189410956988</c:v>
                </c:pt>
                <c:pt idx="70">
                  <c:v>0.4694091350437379</c:v>
                </c:pt>
                <c:pt idx="71">
                  <c:v>0.45086486738700077</c:v>
                </c:pt>
                <c:pt idx="72">
                  <c:v>0.4264759403558122</c:v>
                </c:pt>
                <c:pt idx="73">
                  <c:v>0.4067758499252338</c:v>
                </c:pt>
                <c:pt idx="74">
                  <c:v>0.390867844708256</c:v>
                </c:pt>
                <c:pt idx="75">
                  <c:v>0.3771699450528698</c:v>
                </c:pt>
                <c:pt idx="76">
                  <c:v>0.36430813941862256</c:v>
                </c:pt>
                <c:pt idx="77">
                  <c:v>0.35209067942915423</c:v>
                </c:pt>
                <c:pt idx="78">
                  <c:v>0.3409477213493931</c:v>
                </c:pt>
                <c:pt idx="79">
                  <c:v>0.3297334408723995</c:v>
                </c:pt>
                <c:pt idx="80">
                  <c:v>0.31874934732229937</c:v>
                </c:pt>
                <c:pt idx="81">
                  <c:v>0.3086186784693013</c:v>
                </c:pt>
                <c:pt idx="82">
                  <c:v>0.2992336730590199</c:v>
                </c:pt>
                <c:pt idx="83">
                  <c:v>0.2905463384503265</c:v>
                </c:pt>
                <c:pt idx="84">
                  <c:v>0.2826288857930673</c:v>
                </c:pt>
                <c:pt idx="85">
                  <c:v>0.2749131799790699</c:v>
                </c:pt>
                <c:pt idx="86">
                  <c:v>0.26654868475722615</c:v>
                </c:pt>
                <c:pt idx="87">
                  <c:v>0.25745963396723615</c:v>
                </c:pt>
                <c:pt idx="88">
                  <c:v>0.24934554479424267</c:v>
                </c:pt>
                <c:pt idx="89">
                  <c:v>0.24163250523808572</c:v>
                </c:pt>
                <c:pt idx="90">
                  <c:v>0.23369861065747694</c:v>
                </c:pt>
                <c:pt idx="91">
                  <c:v>0.22484279394619813</c:v>
                </c:pt>
                <c:pt idx="92">
                  <c:v>0.2165683801499643</c:v>
                </c:pt>
                <c:pt idx="93">
                  <c:v>0.20904712071133216</c:v>
                </c:pt>
                <c:pt idx="94">
                  <c:v>0.20197484004833538</c:v>
                </c:pt>
                <c:pt idx="95">
                  <c:v>0.19417682939409606</c:v>
                </c:pt>
                <c:pt idx="96">
                  <c:v>0.18616634338290347</c:v>
                </c:pt>
                <c:pt idx="97">
                  <c:v>0.17820415684409868</c:v>
                </c:pt>
                <c:pt idx="98">
                  <c:v>0.17030677518336074</c:v>
                </c:pt>
                <c:pt idx="99">
                  <c:v>0.1626352848118844</c:v>
                </c:pt>
                <c:pt idx="100">
                  <c:v>0.1555717012280339</c:v>
                </c:pt>
                <c:pt idx="101">
                  <c:v>0.1486985328916233</c:v>
                </c:pt>
                <c:pt idx="102">
                  <c:v>0.1421717558863197</c:v>
                </c:pt>
                <c:pt idx="103">
                  <c:v>0.13636020254672065</c:v>
                </c:pt>
                <c:pt idx="104">
                  <c:v>0.13077994707478188</c:v>
                </c:pt>
                <c:pt idx="105">
                  <c:v>0.12556452455068004</c:v>
                </c:pt>
                <c:pt idx="106">
                  <c:v>0.12084591473751805</c:v>
                </c:pt>
                <c:pt idx="107">
                  <c:v>0.11637171189306532</c:v>
                </c:pt>
                <c:pt idx="108">
                  <c:v>0.11163288295794646</c:v>
                </c:pt>
                <c:pt idx="109">
                  <c:v>0.10703736538175261</c:v>
                </c:pt>
                <c:pt idx="110">
                  <c:v>0.10250050547804895</c:v>
                </c:pt>
                <c:pt idx="111">
                  <c:v>0.09839780122603427</c:v>
                </c:pt>
                <c:pt idx="112">
                  <c:v>0.09497921429825211</c:v>
                </c:pt>
                <c:pt idx="113">
                  <c:v>0.09198167392110994</c:v>
                </c:pt>
                <c:pt idx="114">
                  <c:v>0.08891347771119545</c:v>
                </c:pt>
                <c:pt idx="115">
                  <c:v>0.08572463333399996</c:v>
                </c:pt>
                <c:pt idx="116">
                  <c:v>0.08278597281750136</c:v>
                </c:pt>
                <c:pt idx="117">
                  <c:v>0.07992130095607565</c:v>
                </c:pt>
                <c:pt idx="118">
                  <c:v>0.07706440568001795</c:v>
                </c:pt>
                <c:pt idx="119">
                  <c:v>0.07442636573503174</c:v>
                </c:pt>
                <c:pt idx="120">
                  <c:v>0.07220359544869787</c:v>
                </c:pt>
                <c:pt idx="121">
                  <c:v>0.0701162012300971</c:v>
                </c:pt>
                <c:pt idx="122">
                  <c:v>0.06809486037537736</c:v>
                </c:pt>
                <c:pt idx="123">
                  <c:v>0.0662575547939792</c:v>
                </c:pt>
                <c:pt idx="124">
                  <c:v>0.06431455113390551</c:v>
                </c:pt>
                <c:pt idx="125">
                  <c:v>0.06289819687965306</c:v>
                </c:pt>
                <c:pt idx="126">
                  <c:v>0.06150967962690166</c:v>
                </c:pt>
                <c:pt idx="127">
                  <c:v>0.060186104797264425</c:v>
                </c:pt>
                <c:pt idx="128">
                  <c:v>0.05895851524988392</c:v>
                </c:pt>
                <c:pt idx="129">
                  <c:v>0.057832910064901176</c:v>
                </c:pt>
                <c:pt idx="130">
                  <c:v>0.056834840879953975</c:v>
                </c:pt>
                <c:pt idx="131">
                  <c:v>0.05593097947203653</c:v>
                </c:pt>
                <c:pt idx="132">
                  <c:v>0.05513310181327753</c:v>
                </c:pt>
                <c:pt idx="133">
                  <c:v>0.05449808807094023</c:v>
                </c:pt>
                <c:pt idx="134">
                  <c:v>0.05392639795231398</c:v>
                </c:pt>
                <c:pt idx="135">
                  <c:v>0.053311603331933535</c:v>
                </c:pt>
                <c:pt idx="136">
                  <c:v>0.052852994639587356</c:v>
                </c:pt>
                <c:pt idx="137">
                  <c:v>0.052526575554711234</c:v>
                </c:pt>
                <c:pt idx="138">
                  <c:v>0.052330272321207044</c:v>
                </c:pt>
                <c:pt idx="139">
                  <c:v>0.052267035104000104</c:v>
                </c:pt>
                <c:pt idx="140">
                  <c:v>0.05228010717369016</c:v>
                </c:pt>
                <c:pt idx="141">
                  <c:v>0.05255942237005142</c:v>
                </c:pt>
                <c:pt idx="142">
                  <c:v>0.052844254512783004</c:v>
                </c:pt>
                <c:pt idx="143">
                  <c:v>0.053135856859246745</c:v>
                </c:pt>
                <c:pt idx="144">
                  <c:v>0.05345592542912485</c:v>
                </c:pt>
                <c:pt idx="145">
                  <c:v>0.05349377583454635</c:v>
                </c:pt>
                <c:pt idx="146">
                  <c:v>0.05340032611121635</c:v>
                </c:pt>
                <c:pt idx="147">
                  <c:v>0.053417617577505225</c:v>
                </c:pt>
                <c:pt idx="148">
                  <c:v>0.05363290482823136</c:v>
                </c:pt>
                <c:pt idx="149">
                  <c:v>0.05387080909031858</c:v>
                </c:pt>
                <c:pt idx="150">
                  <c:v>0.05407988814264166</c:v>
                </c:pt>
                <c:pt idx="151">
                  <c:v>0.05441422206329235</c:v>
                </c:pt>
                <c:pt idx="152">
                  <c:v>0.05472547804107945</c:v>
                </c:pt>
                <c:pt idx="153">
                  <c:v>0.05497700984324016</c:v>
                </c:pt>
                <c:pt idx="154">
                  <c:v>0.05509115107174385</c:v>
                </c:pt>
                <c:pt idx="155">
                  <c:v>0.055172059300736036</c:v>
                </c:pt>
                <c:pt idx="156">
                  <c:v>0.05520680610964415</c:v>
                </c:pt>
                <c:pt idx="157">
                  <c:v>0.05526035345460681</c:v>
                </c:pt>
                <c:pt idx="158">
                  <c:v>0.055329966712197906</c:v>
                </c:pt>
                <c:pt idx="159">
                  <c:v>0.05533563251010889</c:v>
                </c:pt>
                <c:pt idx="160">
                  <c:v>0.05539247564601324</c:v>
                </c:pt>
                <c:pt idx="161">
                  <c:v>0.05542313761117858</c:v>
                </c:pt>
                <c:pt idx="162">
                  <c:v>0.05545747578033609</c:v>
                </c:pt>
                <c:pt idx="163">
                  <c:v>0.05549898456717059</c:v>
                </c:pt>
                <c:pt idx="164">
                  <c:v>0.05558723366190536</c:v>
                </c:pt>
                <c:pt idx="165">
                  <c:v>0.05580715549611301</c:v>
                </c:pt>
                <c:pt idx="166">
                  <c:v>0.05610205595705467</c:v>
                </c:pt>
                <c:pt idx="167">
                  <c:v>0.056412388619626656</c:v>
                </c:pt>
                <c:pt idx="168">
                  <c:v>0.05660925472978606</c:v>
                </c:pt>
                <c:pt idx="169">
                  <c:v>0.05665222098113369</c:v>
                </c:pt>
                <c:pt idx="170">
                  <c:v>0.0568645310195204</c:v>
                </c:pt>
                <c:pt idx="171">
                  <c:v>0.05689642736331559</c:v>
                </c:pt>
                <c:pt idx="172">
                  <c:v>0.05703990917540723</c:v>
                </c:pt>
                <c:pt idx="173">
                  <c:v>0.057192524429863736</c:v>
                </c:pt>
                <c:pt idx="174">
                  <c:v>0.057270109172192045</c:v>
                </c:pt>
                <c:pt idx="175">
                  <c:v>0.05748225218047885</c:v>
                </c:pt>
                <c:pt idx="176">
                  <c:v>0.057869466383731465</c:v>
                </c:pt>
                <c:pt idx="177">
                  <c:v>0.058352505607477505</c:v>
                </c:pt>
                <c:pt idx="178">
                  <c:v>0.05859325954154748</c:v>
                </c:pt>
                <c:pt idx="179">
                  <c:v>0.05875480514159251</c:v>
                </c:pt>
                <c:pt idx="180">
                  <c:v>0.05903174045595542</c:v>
                </c:pt>
                <c:pt idx="181">
                  <c:v>0.05903307728801154</c:v>
                </c:pt>
                <c:pt idx="182">
                  <c:v>0.059126092655284866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unit!$AB$1</c:f>
              <c:strCache>
                <c:ptCount val="1"/>
                <c:pt idx="0">
                  <c:v>7 day normalized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unit!$AB$79:$AB$261</c:f>
              <c:numCache>
                <c:ptCount val="183"/>
                <c:pt idx="0">
                  <c:v>0.14579589864575887</c:v>
                </c:pt>
                <c:pt idx="1">
                  <c:v>0.14889898901503948</c:v>
                </c:pt>
                <c:pt idx="2">
                  <c:v>0.15150032114901424</c:v>
                </c:pt>
                <c:pt idx="3">
                  <c:v>0.15271091983760748</c:v>
                </c:pt>
                <c:pt idx="4">
                  <c:v>0.15169629327860362</c:v>
                </c:pt>
                <c:pt idx="5">
                  <c:v>0.14934738873808417</c:v>
                </c:pt>
                <c:pt idx="6">
                  <c:v>0.1486631418040955</c:v>
                </c:pt>
                <c:pt idx="7">
                  <c:v>0.14683084378042427</c:v>
                </c:pt>
                <c:pt idx="8">
                  <c:v>0.14562226275631202</c:v>
                </c:pt>
                <c:pt idx="9">
                  <c:v>0.1462750548183919</c:v>
                </c:pt>
                <c:pt idx="10">
                  <c:v>0.14834109151193767</c:v>
                </c:pt>
                <c:pt idx="11">
                  <c:v>0.1497799966968028</c:v>
                </c:pt>
                <c:pt idx="12">
                  <c:v>0.1504011051638749</c:v>
                </c:pt>
                <c:pt idx="13">
                  <c:v>0.15233307744664337</c:v>
                </c:pt>
                <c:pt idx="14">
                  <c:v>0.15399708155860548</c:v>
                </c:pt>
                <c:pt idx="15">
                  <c:v>0.1561017125522235</c:v>
                </c:pt>
                <c:pt idx="16">
                  <c:v>0.1588639279014255</c:v>
                </c:pt>
                <c:pt idx="17">
                  <c:v>0.163623753617038</c:v>
                </c:pt>
                <c:pt idx="18">
                  <c:v>0.1681276463534851</c:v>
                </c:pt>
                <c:pt idx="19">
                  <c:v>0.17321950449079293</c:v>
                </c:pt>
                <c:pt idx="20">
                  <c:v>0.17952881484098368</c:v>
                </c:pt>
                <c:pt idx="21">
                  <c:v>0.184416167298792</c:v>
                </c:pt>
                <c:pt idx="22">
                  <c:v>0.18820854876326376</c:v>
                </c:pt>
                <c:pt idx="23">
                  <c:v>0.1917950358722774</c:v>
                </c:pt>
                <c:pt idx="24">
                  <c:v>0.19474541681386637</c:v>
                </c:pt>
                <c:pt idx="25">
                  <c:v>0.19509730730176933</c:v>
                </c:pt>
                <c:pt idx="26">
                  <c:v>0.19669798779002037</c:v>
                </c:pt>
                <c:pt idx="27">
                  <c:v>0.20190218981237695</c:v>
                </c:pt>
                <c:pt idx="28">
                  <c:v>0.2091691311036012</c:v>
                </c:pt>
                <c:pt idx="29">
                  <c:v>0.22037037654226355</c:v>
                </c:pt>
                <c:pt idx="30">
                  <c:v>0.23419409023949667</c:v>
                </c:pt>
                <c:pt idx="31">
                  <c:v>0.24949591062703724</c:v>
                </c:pt>
                <c:pt idx="32">
                  <c:v>0.26517267352339313</c:v>
                </c:pt>
                <c:pt idx="33">
                  <c:v>0.2802820234230752</c:v>
                </c:pt>
                <c:pt idx="34">
                  <c:v>0.2915536284436387</c:v>
                </c:pt>
                <c:pt idx="35">
                  <c:v>0.2977810069122735</c:v>
                </c:pt>
                <c:pt idx="36">
                  <c:v>0.3018620478193344</c:v>
                </c:pt>
                <c:pt idx="37">
                  <c:v>0.3041300333948795</c:v>
                </c:pt>
                <c:pt idx="38">
                  <c:v>0.3056331362524413</c:v>
                </c:pt>
                <c:pt idx="39">
                  <c:v>0.30602807569506013</c:v>
                </c:pt>
                <c:pt idx="40">
                  <c:v>0.30414919712310784</c:v>
                </c:pt>
                <c:pt idx="41">
                  <c:v>0.30080137712217464</c:v>
                </c:pt>
                <c:pt idx="42">
                  <c:v>0.2987000326616586</c:v>
                </c:pt>
                <c:pt idx="43">
                  <c:v>0.2995399038814049</c:v>
                </c:pt>
                <c:pt idx="44">
                  <c:v>0.3043674969837959</c:v>
                </c:pt>
                <c:pt idx="45">
                  <c:v>0.30931923771688347</c:v>
                </c:pt>
                <c:pt idx="46">
                  <c:v>0.3141151690074189</c:v>
                </c:pt>
                <c:pt idx="47">
                  <c:v>0.31763379615125686</c:v>
                </c:pt>
                <c:pt idx="48">
                  <c:v>0.3198826179985736</c:v>
                </c:pt>
                <c:pt idx="49">
                  <c:v>0.3234029115535618</c:v>
                </c:pt>
                <c:pt idx="50">
                  <c:v>0.33009521873312764</c:v>
                </c:pt>
                <c:pt idx="51">
                  <c:v>0.3431665477960047</c:v>
                </c:pt>
                <c:pt idx="52">
                  <c:v>0.3560928990888064</c:v>
                </c:pt>
                <c:pt idx="53">
                  <c:v>0.37387017324010324</c:v>
                </c:pt>
                <c:pt idx="54">
                  <c:v>0.39898632209727847</c:v>
                </c:pt>
                <c:pt idx="55">
                  <c:v>0.4357431860448065</c:v>
                </c:pt>
                <c:pt idx="56">
                  <c:v>0.5008931963765557</c:v>
                </c:pt>
                <c:pt idx="57">
                  <c:v>0.5861384587696554</c:v>
                </c:pt>
                <c:pt idx="58">
                  <c:v>0.6474273944661819</c:v>
                </c:pt>
                <c:pt idx="59">
                  <c:v>0.6855890430134047</c:v>
                </c:pt>
                <c:pt idx="60">
                  <c:v>0.7105110549715712</c:v>
                </c:pt>
                <c:pt idx="61">
                  <c:v>0.7239989868220207</c:v>
                </c:pt>
                <c:pt idx="62">
                  <c:v>0.7254154362997675</c:v>
                </c:pt>
                <c:pt idx="63">
                  <c:v>0.7134681015577613</c:v>
                </c:pt>
                <c:pt idx="64">
                  <c:v>0.6757222225925359</c:v>
                </c:pt>
                <c:pt idx="65">
                  <c:v>0.616124694213554</c:v>
                </c:pt>
                <c:pt idx="66">
                  <c:v>0.5721947634696014</c:v>
                </c:pt>
                <c:pt idx="67">
                  <c:v>0.5381741466308501</c:v>
                </c:pt>
                <c:pt idx="68">
                  <c:v>0.5093085726855217</c:v>
                </c:pt>
                <c:pt idx="69">
                  <c:v>0.4831434180092386</c:v>
                </c:pt>
                <c:pt idx="70">
                  <c:v>0.4612517747278751</c:v>
                </c:pt>
                <c:pt idx="71">
                  <c:v>0.44430104050712227</c:v>
                </c:pt>
                <c:pt idx="72">
                  <c:v>0.4297291082034088</c:v>
                </c:pt>
                <c:pt idx="73">
                  <c:v>0.4124250948187944</c:v>
                </c:pt>
                <c:pt idx="74">
                  <c:v>0.39748071962299114</c:v>
                </c:pt>
                <c:pt idx="75">
                  <c:v>0.38734060777347484</c:v>
                </c:pt>
                <c:pt idx="76">
                  <c:v>0.3841652613265966</c:v>
                </c:pt>
                <c:pt idx="77">
                  <c:v>0.38105240529785434</c:v>
                </c:pt>
                <c:pt idx="78">
                  <c:v>0.37409097271751673</c:v>
                </c:pt>
                <c:pt idx="79">
                  <c:v>0.3639800230631304</c:v>
                </c:pt>
                <c:pt idx="80">
                  <c:v>0.3523926331295869</c:v>
                </c:pt>
                <c:pt idx="81">
                  <c:v>0.3457144904447985</c:v>
                </c:pt>
                <c:pt idx="82">
                  <c:v>0.341224623335533</c:v>
                </c:pt>
                <c:pt idx="83">
                  <c:v>0.33671337061650547</c:v>
                </c:pt>
                <c:pt idx="84">
                  <c:v>0.32832382368036905</c:v>
                </c:pt>
                <c:pt idx="85">
                  <c:v>0.3198767855595476</c:v>
                </c:pt>
                <c:pt idx="86">
                  <c:v>0.3137568906101065</c:v>
                </c:pt>
                <c:pt idx="87">
                  <c:v>0.30722039287309283</c:v>
                </c:pt>
                <c:pt idx="88">
                  <c:v>0.296819487678556</c:v>
                </c:pt>
                <c:pt idx="89">
                  <c:v>0.2846013611246276</c:v>
                </c:pt>
                <c:pt idx="90">
                  <c:v>0.2717347228980446</c:v>
                </c:pt>
                <c:pt idx="91">
                  <c:v>0.2573430407337542</c:v>
                </c:pt>
                <c:pt idx="92">
                  <c:v>0.24268445505022568</c:v>
                </c:pt>
                <c:pt idx="93">
                  <c:v>0.23173780020396875</c:v>
                </c:pt>
                <c:pt idx="94">
                  <c:v>0.22147937316278174</c:v>
                </c:pt>
                <c:pt idx="95">
                  <c:v>0.21214997033788155</c:v>
                </c:pt>
                <c:pt idx="96">
                  <c:v>0.20410537050985522</c:v>
                </c:pt>
                <c:pt idx="97">
                  <c:v>0.19454600294621494</c:v>
                </c:pt>
                <c:pt idx="98">
                  <c:v>0.1844700479259847</c:v>
                </c:pt>
                <c:pt idx="99">
                  <c:v>0.17684621691340663</c:v>
                </c:pt>
                <c:pt idx="100">
                  <c:v>0.17183615179005887</c:v>
                </c:pt>
                <c:pt idx="101">
                  <c:v>0.16530465328649607</c:v>
                </c:pt>
                <c:pt idx="102">
                  <c:v>0.15870233230904596</c:v>
                </c:pt>
                <c:pt idx="103">
                  <c:v>0.15216083533858143</c:v>
                </c:pt>
                <c:pt idx="104">
                  <c:v>0.14628257000593242</c:v>
                </c:pt>
                <c:pt idx="105">
                  <c:v>0.14158412376768897</c:v>
                </c:pt>
                <c:pt idx="106">
                  <c:v>0.13777696943611506</c:v>
                </c:pt>
                <c:pt idx="107">
                  <c:v>0.13332550913621818</c:v>
                </c:pt>
                <c:pt idx="108">
                  <c:v>0.1270932504635004</c:v>
                </c:pt>
                <c:pt idx="109">
                  <c:v>0.12182810540479033</c:v>
                </c:pt>
                <c:pt idx="110">
                  <c:v>0.11508211598031162</c:v>
                </c:pt>
                <c:pt idx="111">
                  <c:v>0.10879248515227664</c:v>
                </c:pt>
                <c:pt idx="112">
                  <c:v>0.10336831685808176</c:v>
                </c:pt>
                <c:pt idx="113">
                  <c:v>0.09899398758856974</c:v>
                </c:pt>
                <c:pt idx="114">
                  <c:v>0.09504566442669267</c:v>
                </c:pt>
                <c:pt idx="115">
                  <c:v>0.0911392396023086</c:v>
                </c:pt>
                <c:pt idx="116">
                  <c:v>0.08744968628619804</c:v>
                </c:pt>
                <c:pt idx="117">
                  <c:v>0.08295882726553358</c:v>
                </c:pt>
                <c:pt idx="118">
                  <c:v>0.08000713700089797</c:v>
                </c:pt>
                <c:pt idx="119">
                  <c:v>0.0769023749691714</c:v>
                </c:pt>
                <c:pt idx="120">
                  <c:v>0.07433610179772436</c:v>
                </c:pt>
                <c:pt idx="121">
                  <c:v>0.07186481406184388</c:v>
                </c:pt>
                <c:pt idx="122">
                  <c:v>0.06919605660465397</c:v>
                </c:pt>
                <c:pt idx="123">
                  <c:v>0.0669672316911407</c:v>
                </c:pt>
                <c:pt idx="124">
                  <c:v>0.06524999500076657</c:v>
                </c:pt>
                <c:pt idx="125">
                  <c:v>0.0633827813068663</c:v>
                </c:pt>
                <c:pt idx="126">
                  <c:v>0.061746365557281226</c:v>
                </c:pt>
                <c:pt idx="127">
                  <c:v>0.060293255034228097</c:v>
                </c:pt>
                <c:pt idx="128">
                  <c:v>0.058534358065096694</c:v>
                </c:pt>
                <c:pt idx="129">
                  <c:v>0.05709957806469676</c:v>
                </c:pt>
                <c:pt idx="130">
                  <c:v>0.056909607193563666</c:v>
                </c:pt>
                <c:pt idx="131">
                  <c:v>0.05712874025982684</c:v>
                </c:pt>
                <c:pt idx="132">
                  <c:v>0.05701709071275739</c:v>
                </c:pt>
                <c:pt idx="133">
                  <c:v>0.0567754610959653</c:v>
                </c:pt>
                <c:pt idx="134">
                  <c:v>0.05638968691467309</c:v>
                </c:pt>
                <c:pt idx="135">
                  <c:v>0.05617555308186079</c:v>
                </c:pt>
                <c:pt idx="136">
                  <c:v>0.05578144684481714</c:v>
                </c:pt>
                <c:pt idx="137">
                  <c:v>0.05525569412690055</c:v>
                </c:pt>
                <c:pt idx="138">
                  <c:v>0.05409170593842278</c:v>
                </c:pt>
                <c:pt idx="139">
                  <c:v>0.05256027409130601</c:v>
                </c:pt>
                <c:pt idx="140">
                  <c:v>0.051245475693726956</c:v>
                </c:pt>
                <c:pt idx="141">
                  <c:v>0.050462262453090524</c:v>
                </c:pt>
                <c:pt idx="142">
                  <c:v>0.04996733834145431</c:v>
                </c:pt>
                <c:pt idx="143">
                  <c:v>0.049324936843017406</c:v>
                </c:pt>
                <c:pt idx="144">
                  <c:v>0.0489833225572079</c:v>
                </c:pt>
                <c:pt idx="145">
                  <c:v>0.048914166494470855</c:v>
                </c:pt>
                <c:pt idx="146">
                  <c:v>0.04872502882891291</c:v>
                </c:pt>
                <c:pt idx="147">
                  <c:v>0.04852839231317865</c:v>
                </c:pt>
                <c:pt idx="148">
                  <c:v>0.04850672896822488</c:v>
                </c:pt>
                <c:pt idx="149">
                  <c:v>0.04846506868946763</c:v>
                </c:pt>
                <c:pt idx="150">
                  <c:v>0.048556721302733585</c:v>
                </c:pt>
                <c:pt idx="151">
                  <c:v>0.048969111773231815</c:v>
                </c:pt>
                <c:pt idx="152">
                  <c:v>0.049297302191441766</c:v>
                </c:pt>
                <c:pt idx="153">
                  <c:v>0.05007509959583975</c:v>
                </c:pt>
                <c:pt idx="154">
                  <c:v>0.051510203620630024</c:v>
                </c:pt>
                <c:pt idx="155">
                  <c:v>0.05268405140841368</c:v>
                </c:pt>
                <c:pt idx="156">
                  <c:v>0.054476369178948124</c:v>
                </c:pt>
                <c:pt idx="157">
                  <c:v>0.05623521713598688</c:v>
                </c:pt>
                <c:pt idx="158">
                  <c:v>0.05787530879252111</c:v>
                </c:pt>
                <c:pt idx="159">
                  <c:v>0.05936056852546227</c:v>
                </c:pt>
                <c:pt idx="160">
                  <c:v>0.060536608242945246</c:v>
                </c:pt>
                <c:pt idx="161">
                  <c:v>0.061141441972361626</c:v>
                </c:pt>
                <c:pt idx="162">
                  <c:v>0.061331774988401574</c:v>
                </c:pt>
                <c:pt idx="163">
                  <c:v>0.061848452300494766</c:v>
                </c:pt>
                <c:pt idx="164">
                  <c:v>0.06130738711567496</c:v>
                </c:pt>
                <c:pt idx="165">
                  <c:v>0.06080917919383081</c:v>
                </c:pt>
                <c:pt idx="166">
                  <c:v>0.06057531635998821</c:v>
                </c:pt>
                <c:pt idx="167">
                  <c:v>0.06001651642173037</c:v>
                </c:pt>
                <c:pt idx="168">
                  <c:v>0.05965383347102464</c:v>
                </c:pt>
                <c:pt idx="169">
                  <c:v>0.05890086769328423</c:v>
                </c:pt>
                <c:pt idx="170">
                  <c:v>0.057824632155842555</c:v>
                </c:pt>
                <c:pt idx="171">
                  <c:v>0.056364392258388525</c:v>
                </c:pt>
                <c:pt idx="172">
                  <c:v>0.05517812970753521</c:v>
                </c:pt>
                <c:pt idx="173">
                  <c:v>0.05401273147885335</c:v>
                </c:pt>
                <c:pt idx="174">
                  <c:v>0.05243861173276998</c:v>
                </c:pt>
                <c:pt idx="175">
                  <c:v>0.051415407512972564</c:v>
                </c:pt>
                <c:pt idx="176">
                  <c:v>0.050398007958681997</c:v>
                </c:pt>
                <c:pt idx="177">
                  <c:v>0.04990210997039951</c:v>
                </c:pt>
                <c:pt idx="178">
                  <c:v>0.04973269871735442</c:v>
                </c:pt>
                <c:pt idx="179">
                  <c:v>0.04989167201044715</c:v>
                </c:pt>
                <c:pt idx="180">
                  <c:v>0.050607228958381795</c:v>
                </c:pt>
                <c:pt idx="181">
                  <c:v>0.05186444644144464</c:v>
                </c:pt>
                <c:pt idx="182">
                  <c:v>0.053335137602133334</c:v>
                </c:pt>
              </c:numCache>
            </c:numRef>
          </c:val>
          <c:smooth val="0"/>
        </c:ser>
        <c:axId val="29388762"/>
        <c:axId val="63172267"/>
      </c:lineChart>
      <c:dateAx>
        <c:axId val="293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72267"/>
        <c:crosses val="autoZero"/>
        <c:auto val="0"/>
        <c:noMultiLvlLbl val="0"/>
      </c:dateAx>
      <c:valAx>
        <c:axId val="63172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8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36</xdr:col>
      <xdr:colOff>371475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257425" y="0"/>
        <a:ext cx="20059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36</xdr:row>
      <xdr:rowOff>152400</xdr:rowOff>
    </xdr:from>
    <xdr:to>
      <xdr:col>16</xdr:col>
      <xdr:colOff>561975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314325" y="5981700"/>
        <a:ext cx="10001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H7">
      <selection activeCell="C50" sqref="C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6"/>
  <sheetViews>
    <sheetView workbookViewId="0" topLeftCell="A1">
      <pane xSplit="1" ySplit="8" topLeftCell="E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36" sqref="W136"/>
    </sheetView>
  </sheetViews>
  <sheetFormatPr defaultColWidth="9.140625" defaultRowHeight="12.75"/>
  <sheetData>
    <row r="1" spans="4:28" ht="12.75">
      <c r="D1">
        <v>984</v>
      </c>
      <c r="E1">
        <v>845</v>
      </c>
      <c r="F1">
        <v>675.2</v>
      </c>
      <c r="G1">
        <v>195.5</v>
      </c>
      <c r="H1">
        <v>738.9</v>
      </c>
      <c r="I1">
        <v>364.5</v>
      </c>
      <c r="J1">
        <v>195.5</v>
      </c>
      <c r="K1">
        <v>1038</v>
      </c>
      <c r="L1">
        <v>1900</v>
      </c>
      <c r="M1">
        <v>445.4</v>
      </c>
      <c r="N1">
        <v>642.5</v>
      </c>
      <c r="O1">
        <v>331.6</v>
      </c>
      <c r="P1">
        <v>399.3</v>
      </c>
      <c r="Q1">
        <v>897.3</v>
      </c>
      <c r="R1">
        <v>993.5</v>
      </c>
      <c r="S1">
        <v>431.3</v>
      </c>
      <c r="T1">
        <v>1912</v>
      </c>
      <c r="U1">
        <v>1644</v>
      </c>
      <c r="V1">
        <v>368.8</v>
      </c>
      <c r="Y1" t="s">
        <v>12</v>
      </c>
      <c r="Z1" t="s">
        <v>13</v>
      </c>
      <c r="AA1" t="s">
        <v>10</v>
      </c>
      <c r="AB1" t="s">
        <v>11</v>
      </c>
    </row>
    <row r="2" spans="1:30" ht="12.75">
      <c r="A2" s="14" t="s">
        <v>3</v>
      </c>
      <c r="C2">
        <f>AVERAGE(D2:V2)</f>
        <v>58.21052631578947</v>
      </c>
      <c r="D2">
        <v>41</v>
      </c>
      <c r="E2">
        <v>84</v>
      </c>
      <c r="F2">
        <v>49</v>
      </c>
      <c r="G2">
        <v>31</v>
      </c>
      <c r="H2">
        <v>45</v>
      </c>
      <c r="I2">
        <v>23</v>
      </c>
      <c r="J2">
        <v>67</v>
      </c>
      <c r="K2">
        <v>70</v>
      </c>
      <c r="L2">
        <v>47</v>
      </c>
      <c r="M2">
        <v>77</v>
      </c>
      <c r="N2">
        <v>56</v>
      </c>
      <c r="O2">
        <v>53</v>
      </c>
      <c r="P2">
        <v>56</v>
      </c>
      <c r="Q2">
        <v>90</v>
      </c>
      <c r="R2">
        <v>61</v>
      </c>
      <c r="S2">
        <v>72</v>
      </c>
      <c r="T2">
        <v>65</v>
      </c>
      <c r="U2">
        <v>77</v>
      </c>
      <c r="V2">
        <v>42</v>
      </c>
      <c r="AC2" t="s">
        <v>5</v>
      </c>
      <c r="AD2" t="s">
        <v>6</v>
      </c>
    </row>
    <row r="3" spans="1:23" ht="12.75">
      <c r="A3" s="14" t="s">
        <v>4</v>
      </c>
      <c r="C3" s="15">
        <f>MIN(D3:V3)</f>
        <v>35908</v>
      </c>
      <c r="D3" s="15">
        <v>35926</v>
      </c>
      <c r="E3" s="15">
        <v>35969</v>
      </c>
      <c r="F3" s="15">
        <v>35934</v>
      </c>
      <c r="G3" s="15">
        <v>35916</v>
      </c>
      <c r="H3" s="15">
        <v>35930</v>
      </c>
      <c r="I3" s="15">
        <v>35908</v>
      </c>
      <c r="J3" s="15">
        <v>35952</v>
      </c>
      <c r="K3" s="15">
        <v>35955</v>
      </c>
      <c r="L3" s="15">
        <v>35932</v>
      </c>
      <c r="M3" s="15">
        <v>35962</v>
      </c>
      <c r="N3" s="15">
        <v>35941</v>
      </c>
      <c r="O3" s="15">
        <v>35938</v>
      </c>
      <c r="P3" s="15">
        <v>35941</v>
      </c>
      <c r="Q3" s="15">
        <v>35975</v>
      </c>
      <c r="R3" s="15">
        <v>35946</v>
      </c>
      <c r="S3" s="15">
        <v>35957</v>
      </c>
      <c r="T3" s="15">
        <v>35950</v>
      </c>
      <c r="U3" s="15">
        <v>35962</v>
      </c>
      <c r="V3" s="15">
        <v>35927</v>
      </c>
      <c r="W3" s="15">
        <f>AVERAGE(C3:V3)</f>
        <v>35941.45</v>
      </c>
    </row>
    <row r="4" spans="1:22" ht="12.75">
      <c r="A4" s="14"/>
      <c r="D4" s="18">
        <f>SUM(D96:D278)</f>
        <v>28262</v>
      </c>
      <c r="E4" s="18">
        <f>SUM(E53:E235)</f>
        <v>37004</v>
      </c>
      <c r="F4" s="18">
        <f>SUM(F88:F270)</f>
        <v>24622.200000000008</v>
      </c>
      <c r="G4" s="18">
        <f>SUM(G106:G288)</f>
        <v>11025.900000000014</v>
      </c>
      <c r="H4" s="18">
        <f>SUM(H92:H274)</f>
        <v>23707.700000000008</v>
      </c>
      <c r="I4" s="18">
        <f>SUM(I114:I296)</f>
        <v>14434.50000000003</v>
      </c>
      <c r="J4" s="18">
        <f>SUM(J70:J252)</f>
        <v>12590.300000000014</v>
      </c>
      <c r="K4" s="18">
        <f>SUM(K67:K249)</f>
        <v>44084.70000000001</v>
      </c>
      <c r="L4" s="18">
        <f>SUM(L90:L272)</f>
        <v>83659.60000000005</v>
      </c>
      <c r="M4" s="18">
        <f>SUM(M60:M242)</f>
        <v>25448.49999999998</v>
      </c>
      <c r="N4" s="18">
        <f>SUM(N81:N263)</f>
        <v>26629.099999999988</v>
      </c>
      <c r="O4" s="18">
        <f>SUM(O84:O266)</f>
        <v>20792.000000000015</v>
      </c>
      <c r="P4" s="18">
        <f>SUM(P81:P263)</f>
        <v>18088.99999999999</v>
      </c>
      <c r="Q4" s="18">
        <f>SUM(Q47:Q229)</f>
        <v>35692.60000000001</v>
      </c>
      <c r="R4" s="18">
        <f>SUM(R76:R258)</f>
        <v>25539.399999999983</v>
      </c>
      <c r="S4" s="18">
        <f>SUM(S65:S247)</f>
        <v>22027.199999999983</v>
      </c>
      <c r="T4" s="18">
        <f>SUM(T72:T254)</f>
        <v>47742.40000000001</v>
      </c>
      <c r="U4" s="18">
        <f>SUM(U60:U242)</f>
        <v>40504.70000000001</v>
      </c>
      <c r="V4" s="18">
        <f>SUM(V95:V276)</f>
        <v>18480.79999999999</v>
      </c>
    </row>
    <row r="5" spans="1:22" ht="12.75">
      <c r="A5" s="14"/>
      <c r="C5">
        <v>58</v>
      </c>
      <c r="D5" s="18">
        <f>+D2-$C$5</f>
        <v>-17</v>
      </c>
      <c r="E5" s="18">
        <f aca="true" t="shared" si="0" ref="E5:U5">+E2-$C$5</f>
        <v>26</v>
      </c>
      <c r="F5" s="18">
        <f t="shared" si="0"/>
        <v>-9</v>
      </c>
      <c r="G5" s="18">
        <f t="shared" si="0"/>
        <v>-27</v>
      </c>
      <c r="H5" s="18">
        <f t="shared" si="0"/>
        <v>-13</v>
      </c>
      <c r="I5" s="18">
        <f t="shared" si="0"/>
        <v>-35</v>
      </c>
      <c r="J5" s="18">
        <f t="shared" si="0"/>
        <v>9</v>
      </c>
      <c r="K5" s="18">
        <f t="shared" si="0"/>
        <v>12</v>
      </c>
      <c r="L5" s="18">
        <f t="shared" si="0"/>
        <v>-11</v>
      </c>
      <c r="M5" s="18">
        <f t="shared" si="0"/>
        <v>19</v>
      </c>
      <c r="N5" s="18">
        <f t="shared" si="0"/>
        <v>-2</v>
      </c>
      <c r="O5" s="18">
        <f t="shared" si="0"/>
        <v>-5</v>
      </c>
      <c r="P5" s="18">
        <f t="shared" si="0"/>
        <v>-2</v>
      </c>
      <c r="Q5" s="18">
        <f t="shared" si="0"/>
        <v>32</v>
      </c>
      <c r="R5" s="18">
        <f t="shared" si="0"/>
        <v>3</v>
      </c>
      <c r="S5" s="18">
        <f t="shared" si="0"/>
        <v>14</v>
      </c>
      <c r="T5" s="18">
        <f t="shared" si="0"/>
        <v>7</v>
      </c>
      <c r="U5" s="18">
        <f t="shared" si="0"/>
        <v>19</v>
      </c>
      <c r="V5" s="18">
        <f>+V2-$C$5</f>
        <v>-16</v>
      </c>
    </row>
    <row r="6" spans="1:22" ht="12.75">
      <c r="A6" s="14"/>
      <c r="C6">
        <v>46</v>
      </c>
      <c r="D6" s="18">
        <f>+$C$6-D5</f>
        <v>63</v>
      </c>
      <c r="E6" s="18">
        <f aca="true" t="shared" si="1" ref="E6:V6">+$C$6-E5</f>
        <v>20</v>
      </c>
      <c r="F6" s="18">
        <f t="shared" si="1"/>
        <v>55</v>
      </c>
      <c r="G6" s="18">
        <f t="shared" si="1"/>
        <v>73</v>
      </c>
      <c r="H6" s="18">
        <f t="shared" si="1"/>
        <v>59</v>
      </c>
      <c r="I6" s="18">
        <f t="shared" si="1"/>
        <v>81</v>
      </c>
      <c r="J6" s="18">
        <f t="shared" si="1"/>
        <v>37</v>
      </c>
      <c r="K6" s="18">
        <f t="shared" si="1"/>
        <v>34</v>
      </c>
      <c r="L6" s="18">
        <f t="shared" si="1"/>
        <v>57</v>
      </c>
      <c r="M6" s="18">
        <f t="shared" si="1"/>
        <v>27</v>
      </c>
      <c r="N6" s="18">
        <f t="shared" si="1"/>
        <v>48</v>
      </c>
      <c r="O6" s="18">
        <f t="shared" si="1"/>
        <v>51</v>
      </c>
      <c r="P6" s="18">
        <f t="shared" si="1"/>
        <v>48</v>
      </c>
      <c r="Q6" s="18">
        <f t="shared" si="1"/>
        <v>14</v>
      </c>
      <c r="R6" s="18">
        <f t="shared" si="1"/>
        <v>43</v>
      </c>
      <c r="S6" s="18">
        <f t="shared" si="1"/>
        <v>32</v>
      </c>
      <c r="T6" s="18">
        <f t="shared" si="1"/>
        <v>39</v>
      </c>
      <c r="U6" s="18">
        <f t="shared" si="1"/>
        <v>27</v>
      </c>
      <c r="V6" s="18">
        <f t="shared" si="1"/>
        <v>62</v>
      </c>
    </row>
    <row r="7" spans="1:23" ht="12.75">
      <c r="A7" s="14"/>
      <c r="D7" t="s">
        <v>0</v>
      </c>
      <c r="W7" t="s">
        <v>7</v>
      </c>
    </row>
    <row r="8" spans="4:23" ht="12.75">
      <c r="D8">
        <v>1989</v>
      </c>
      <c r="E8">
        <v>1990</v>
      </c>
      <c r="F8">
        <v>1991</v>
      </c>
      <c r="G8">
        <v>1992</v>
      </c>
      <c r="H8">
        <v>1993</v>
      </c>
      <c r="I8">
        <v>1994</v>
      </c>
      <c r="J8">
        <v>1995</v>
      </c>
      <c r="K8">
        <v>1996</v>
      </c>
      <c r="L8">
        <v>1997</v>
      </c>
      <c r="M8">
        <v>1998</v>
      </c>
      <c r="N8">
        <v>1999</v>
      </c>
      <c r="O8">
        <v>2000</v>
      </c>
      <c r="P8">
        <v>2001</v>
      </c>
      <c r="Q8">
        <v>2002</v>
      </c>
      <c r="R8">
        <v>2003</v>
      </c>
      <c r="S8">
        <v>2004</v>
      </c>
      <c r="T8">
        <v>2005</v>
      </c>
      <c r="U8">
        <v>2006</v>
      </c>
      <c r="V8">
        <v>2007</v>
      </c>
      <c r="W8" t="s">
        <v>8</v>
      </c>
    </row>
    <row r="16" spans="17:26" ht="12.75">
      <c r="Q16" s="10">
        <v>40</v>
      </c>
      <c r="W16" s="24">
        <f aca="true" t="shared" si="2" ref="W16:W79">AVERAGE(D16:V16)</f>
        <v>40</v>
      </c>
      <c r="X16" s="24"/>
      <c r="Y16" s="25">
        <f aca="true" t="shared" si="3" ref="Y16:Y79">+W16/$W$136</f>
        <v>0.050658898968824785</v>
      </c>
      <c r="Z16" s="25"/>
    </row>
    <row r="17" spans="17:26" ht="12.75">
      <c r="Q17" s="2">
        <v>40</v>
      </c>
      <c r="W17" s="24">
        <f t="shared" si="2"/>
        <v>40</v>
      </c>
      <c r="X17" s="24"/>
      <c r="Y17" s="25">
        <f t="shared" si="3"/>
        <v>0.050658898968824785</v>
      </c>
      <c r="Z17" s="25"/>
    </row>
    <row r="18" spans="17:26" ht="12.75">
      <c r="Q18" s="2">
        <v>41</v>
      </c>
      <c r="W18" s="24">
        <f t="shared" si="2"/>
        <v>41</v>
      </c>
      <c r="X18" s="24"/>
      <c r="Y18" s="25">
        <f t="shared" si="3"/>
        <v>0.05192537144304541</v>
      </c>
      <c r="Z18" s="25"/>
    </row>
    <row r="19" spans="17:26" ht="12.75">
      <c r="Q19" s="2">
        <v>41</v>
      </c>
      <c r="W19" s="24">
        <f t="shared" si="2"/>
        <v>41</v>
      </c>
      <c r="X19" s="24"/>
      <c r="Y19" s="25">
        <f t="shared" si="3"/>
        <v>0.05192537144304541</v>
      </c>
      <c r="Z19" s="25"/>
    </row>
    <row r="20" spans="17:26" ht="12.75">
      <c r="Q20" s="2">
        <v>42</v>
      </c>
      <c r="W20" s="24">
        <f t="shared" si="2"/>
        <v>42</v>
      </c>
      <c r="X20" s="24"/>
      <c r="Y20" s="25">
        <f t="shared" si="3"/>
        <v>0.05319184391726603</v>
      </c>
      <c r="Z20" s="25"/>
    </row>
    <row r="21" spans="17:26" ht="12.75">
      <c r="Q21" s="2">
        <v>42</v>
      </c>
      <c r="W21" s="24">
        <f t="shared" si="2"/>
        <v>42</v>
      </c>
      <c r="X21" s="24"/>
      <c r="Y21" s="25">
        <f t="shared" si="3"/>
        <v>0.05319184391726603</v>
      </c>
      <c r="Z21" s="25"/>
    </row>
    <row r="22" spans="5:26" ht="12.75">
      <c r="E22" s="10">
        <v>65</v>
      </c>
      <c r="Q22" s="2">
        <v>43</v>
      </c>
      <c r="W22" s="24">
        <f t="shared" si="2"/>
        <v>54</v>
      </c>
      <c r="X22" s="24"/>
      <c r="Y22" s="25">
        <f t="shared" si="3"/>
        <v>0.06838951360791347</v>
      </c>
      <c r="Z22" s="25"/>
    </row>
    <row r="23" spans="5:26" ht="12.75">
      <c r="E23" s="2">
        <v>67</v>
      </c>
      <c r="Q23" s="2">
        <v>43</v>
      </c>
      <c r="W23" s="24">
        <f t="shared" si="2"/>
        <v>55</v>
      </c>
      <c r="X23" s="24"/>
      <c r="Y23" s="25">
        <f t="shared" si="3"/>
        <v>0.06965598608213408</v>
      </c>
      <c r="Z23" s="25"/>
    </row>
    <row r="24" spans="5:26" ht="12.75">
      <c r="E24" s="2">
        <v>69</v>
      </c>
      <c r="Q24" s="2">
        <v>44</v>
      </c>
      <c r="W24" s="24">
        <f t="shared" si="2"/>
        <v>56.5</v>
      </c>
      <c r="X24" s="24"/>
      <c r="Y24" s="25">
        <f t="shared" si="3"/>
        <v>0.07155569479346502</v>
      </c>
      <c r="Z24" s="25"/>
    </row>
    <row r="25" spans="5:26" ht="12.75">
      <c r="E25" s="2">
        <v>68</v>
      </c>
      <c r="Q25" s="2">
        <v>44</v>
      </c>
      <c r="W25" s="24">
        <f t="shared" si="2"/>
        <v>56</v>
      </c>
      <c r="X25" s="24"/>
      <c r="Y25" s="25">
        <f t="shared" si="3"/>
        <v>0.0709224585563547</v>
      </c>
      <c r="Z25" s="25"/>
    </row>
    <row r="26" spans="5:26" ht="12.75">
      <c r="E26" s="2">
        <v>68</v>
      </c>
      <c r="Q26" s="2">
        <v>45</v>
      </c>
      <c r="W26" s="24">
        <f t="shared" si="2"/>
        <v>56.5</v>
      </c>
      <c r="X26" s="24"/>
      <c r="Y26" s="25">
        <f t="shared" si="3"/>
        <v>0.07155569479346502</v>
      </c>
      <c r="Z26" s="25"/>
    </row>
    <row r="27" spans="5:26" ht="12.75">
      <c r="E27" s="2">
        <v>67</v>
      </c>
      <c r="Q27" s="2">
        <v>45</v>
      </c>
      <c r="W27" s="24">
        <f t="shared" si="2"/>
        <v>56</v>
      </c>
      <c r="X27" s="24"/>
      <c r="Y27" s="25">
        <f t="shared" si="3"/>
        <v>0.0709224585563547</v>
      </c>
      <c r="Z27" s="25"/>
    </row>
    <row r="28" spans="5:26" ht="12.75">
      <c r="E28" s="2">
        <v>67</v>
      </c>
      <c r="Q28" s="2">
        <v>45.6</v>
      </c>
      <c r="W28" s="24">
        <f t="shared" si="2"/>
        <v>56.3</v>
      </c>
      <c r="X28" s="24"/>
      <c r="Y28" s="25">
        <f t="shared" si="3"/>
        <v>0.07130240029862088</v>
      </c>
      <c r="Z28" s="25"/>
    </row>
    <row r="29" spans="5:26" ht="12.75">
      <c r="E29" s="2">
        <v>69</v>
      </c>
      <c r="M29" s="10">
        <v>47.2</v>
      </c>
      <c r="Q29" s="2">
        <v>45.6</v>
      </c>
      <c r="U29" s="11">
        <v>60.5</v>
      </c>
      <c r="W29" s="24">
        <f t="shared" si="2"/>
        <v>55.575</v>
      </c>
      <c r="X29" s="24"/>
      <c r="Y29" s="25">
        <f t="shared" si="3"/>
        <v>0.07038420775481094</v>
      </c>
      <c r="Z29" s="25"/>
    </row>
    <row r="30" spans="5:26" ht="12.75">
      <c r="E30" s="2">
        <v>68</v>
      </c>
      <c r="M30" s="2">
        <v>50.7</v>
      </c>
      <c r="Q30" s="2">
        <v>44.8</v>
      </c>
      <c r="U30" s="6">
        <v>59.6</v>
      </c>
      <c r="W30" s="24">
        <f t="shared" si="2"/>
        <v>55.775</v>
      </c>
      <c r="X30" s="24"/>
      <c r="Y30" s="25">
        <f t="shared" si="3"/>
        <v>0.07063750224965507</v>
      </c>
      <c r="Z30" s="25"/>
    </row>
    <row r="31" spans="5:26" ht="12.75">
      <c r="E31" s="2">
        <v>68</v>
      </c>
      <c r="M31" s="2">
        <v>51.9</v>
      </c>
      <c r="Q31" s="2">
        <v>44.8</v>
      </c>
      <c r="U31" s="6">
        <v>57.8</v>
      </c>
      <c r="W31" s="24">
        <f t="shared" si="2"/>
        <v>55.625</v>
      </c>
      <c r="X31" s="24"/>
      <c r="Y31" s="25">
        <f t="shared" si="3"/>
        <v>0.07044753137852197</v>
      </c>
      <c r="Z31" s="25"/>
    </row>
    <row r="32" spans="5:26" ht="12.75">
      <c r="E32" s="2">
        <v>70</v>
      </c>
      <c r="M32" s="2">
        <v>50.7</v>
      </c>
      <c r="Q32" s="2">
        <v>40.6</v>
      </c>
      <c r="U32" s="6">
        <v>56.9</v>
      </c>
      <c r="W32" s="24">
        <f t="shared" si="2"/>
        <v>54.550000000000004</v>
      </c>
      <c r="X32" s="24"/>
      <c r="Y32" s="25">
        <f t="shared" si="3"/>
        <v>0.06908607346873481</v>
      </c>
      <c r="Z32" s="25"/>
    </row>
    <row r="33" spans="5:26" ht="12.75">
      <c r="E33" s="2">
        <v>70</v>
      </c>
      <c r="M33" s="2">
        <v>48.4</v>
      </c>
      <c r="Q33" s="2">
        <v>39.8</v>
      </c>
      <c r="U33" s="6">
        <v>55.1</v>
      </c>
      <c r="W33" s="24">
        <f t="shared" si="2"/>
        <v>53.324999999999996</v>
      </c>
      <c r="X33" s="24"/>
      <c r="Y33" s="25">
        <f t="shared" si="3"/>
        <v>0.06753464468781455</v>
      </c>
      <c r="Z33" s="25"/>
    </row>
    <row r="34" spans="5:26" ht="12.75">
      <c r="E34" s="2">
        <v>69</v>
      </c>
      <c r="M34" s="2">
        <v>47.2</v>
      </c>
      <c r="Q34" s="2">
        <v>44</v>
      </c>
      <c r="S34" s="9">
        <v>46.5</v>
      </c>
      <c r="U34" s="6">
        <v>54.2</v>
      </c>
      <c r="W34" s="24">
        <f t="shared" si="2"/>
        <v>52.17999999999999</v>
      </c>
      <c r="X34" s="24"/>
      <c r="Y34" s="25">
        <f t="shared" si="3"/>
        <v>0.06608453370483193</v>
      </c>
      <c r="Z34" s="25"/>
    </row>
    <row r="35" spans="5:26" ht="12.75">
      <c r="E35" s="2">
        <v>69</v>
      </c>
      <c r="M35" s="2">
        <v>42.7</v>
      </c>
      <c r="Q35" s="2">
        <v>44.8</v>
      </c>
      <c r="S35" s="9">
        <v>46.5</v>
      </c>
      <c r="U35" s="6">
        <v>56</v>
      </c>
      <c r="W35" s="24">
        <f t="shared" si="2"/>
        <v>51.8</v>
      </c>
      <c r="X35" s="24"/>
      <c r="Y35" s="25">
        <f t="shared" si="3"/>
        <v>0.06560327416462809</v>
      </c>
      <c r="Z35" s="25"/>
    </row>
    <row r="36" spans="5:26" ht="12.75">
      <c r="E36" s="2">
        <v>70</v>
      </c>
      <c r="K36" s="9">
        <v>79.2</v>
      </c>
      <c r="M36" s="2">
        <v>41.6</v>
      </c>
      <c r="Q36" s="2">
        <v>44</v>
      </c>
      <c r="S36" s="9">
        <v>46.5</v>
      </c>
      <c r="U36" s="6">
        <v>56</v>
      </c>
      <c r="W36" s="24">
        <f t="shared" si="2"/>
        <v>56.21666666666666</v>
      </c>
      <c r="X36" s="24"/>
      <c r="Y36" s="25">
        <f t="shared" si="3"/>
        <v>0.07119686092576917</v>
      </c>
      <c r="Z36" s="25"/>
    </row>
    <row r="37" spans="5:26" ht="12.75">
      <c r="E37" s="2">
        <v>69</v>
      </c>
      <c r="K37" s="9">
        <v>82.2</v>
      </c>
      <c r="M37" s="2">
        <v>46.1</v>
      </c>
      <c r="Q37" s="2">
        <v>44</v>
      </c>
      <c r="S37" s="9">
        <v>46.5</v>
      </c>
      <c r="U37" s="6">
        <v>56</v>
      </c>
      <c r="W37" s="24">
        <f t="shared" si="2"/>
        <v>57.29999999999999</v>
      </c>
      <c r="X37" s="24"/>
      <c r="Y37" s="25">
        <f t="shared" si="3"/>
        <v>0.07256887277284149</v>
      </c>
      <c r="Z37" s="25"/>
    </row>
    <row r="38" spans="5:26" ht="12.75">
      <c r="E38" s="2">
        <v>69</v>
      </c>
      <c r="K38" s="9">
        <v>85.3</v>
      </c>
      <c r="M38" s="2">
        <v>48.4</v>
      </c>
      <c r="Q38" s="2">
        <v>44</v>
      </c>
      <c r="S38" s="9">
        <v>46.5</v>
      </c>
      <c r="U38" s="6">
        <v>55.1</v>
      </c>
      <c r="W38" s="24">
        <f t="shared" si="2"/>
        <v>58.05000000000001</v>
      </c>
      <c r="X38" s="24"/>
      <c r="Y38" s="25">
        <f t="shared" si="3"/>
        <v>0.07351872712850699</v>
      </c>
      <c r="Z38" s="25"/>
    </row>
    <row r="39" spans="5:26" ht="12.75">
      <c r="E39" s="2">
        <v>69</v>
      </c>
      <c r="J39" s="10">
        <v>75.7</v>
      </c>
      <c r="K39" s="9">
        <v>86.8</v>
      </c>
      <c r="M39" s="2">
        <v>47.2</v>
      </c>
      <c r="Q39" s="2">
        <v>44</v>
      </c>
      <c r="S39" s="9">
        <v>46.5</v>
      </c>
      <c r="U39" s="6">
        <v>54.2</v>
      </c>
      <c r="W39" s="24">
        <f t="shared" si="2"/>
        <v>60.48571428571428</v>
      </c>
      <c r="X39" s="24"/>
      <c r="Y39" s="25">
        <f t="shared" si="3"/>
        <v>0.07660349222643005</v>
      </c>
      <c r="Z39" s="25"/>
    </row>
    <row r="40" spans="5:26" ht="12.75">
      <c r="E40" s="2">
        <v>73</v>
      </c>
      <c r="J40" s="2">
        <v>66.6</v>
      </c>
      <c r="K40" s="9">
        <v>86.8</v>
      </c>
      <c r="M40" s="2">
        <v>47.2</v>
      </c>
      <c r="Q40" s="2">
        <v>44.8</v>
      </c>
      <c r="S40" s="9">
        <v>45.6</v>
      </c>
      <c r="U40" s="6">
        <v>53.4</v>
      </c>
      <c r="W40" s="24">
        <f t="shared" si="2"/>
        <v>59.628571428571426</v>
      </c>
      <c r="X40" s="24"/>
      <c r="Y40" s="25">
        <f t="shared" si="3"/>
        <v>0.0755179443913838</v>
      </c>
      <c r="Z40" s="25"/>
    </row>
    <row r="41" spans="2:26" ht="12.75">
      <c r="B41" s="19"/>
      <c r="E41" s="2">
        <v>86</v>
      </c>
      <c r="J41" s="2">
        <v>77</v>
      </c>
      <c r="K41" s="9">
        <v>80.7</v>
      </c>
      <c r="M41" s="2">
        <v>46.1</v>
      </c>
      <c r="Q41" s="2">
        <v>44.8</v>
      </c>
      <c r="S41" s="9">
        <v>47.3</v>
      </c>
      <c r="T41" s="10">
        <v>96.6</v>
      </c>
      <c r="U41" s="6">
        <v>54.2</v>
      </c>
      <c r="W41" s="24">
        <f t="shared" si="2"/>
        <v>66.5875</v>
      </c>
      <c r="X41" s="24"/>
      <c r="Y41" s="25">
        <f t="shared" si="3"/>
        <v>0.08433123587716553</v>
      </c>
      <c r="Z41" s="25"/>
    </row>
    <row r="42" spans="2:26" ht="12.75">
      <c r="B42" s="19"/>
      <c r="E42" s="2">
        <v>92</v>
      </c>
      <c r="J42" s="2">
        <v>83.7</v>
      </c>
      <c r="K42" s="9">
        <v>86.8</v>
      </c>
      <c r="M42" s="2">
        <v>48.4</v>
      </c>
      <c r="Q42" s="2">
        <v>48.2</v>
      </c>
      <c r="S42" s="9">
        <v>51.6</v>
      </c>
      <c r="T42" s="2">
        <v>94.6</v>
      </c>
      <c r="U42" s="6">
        <v>54.2</v>
      </c>
      <c r="W42" s="24">
        <f t="shared" si="2"/>
        <v>69.9375</v>
      </c>
      <c r="X42" s="24"/>
      <c r="Y42" s="25">
        <f t="shared" si="3"/>
        <v>0.0885739186658046</v>
      </c>
      <c r="Z42" s="25"/>
    </row>
    <row r="43" spans="1:26" ht="12.75">
      <c r="A43" s="20"/>
      <c r="B43" s="19"/>
      <c r="E43" s="2">
        <v>95</v>
      </c>
      <c r="J43" s="2">
        <v>81</v>
      </c>
      <c r="K43" s="9">
        <v>89.9</v>
      </c>
      <c r="M43" s="2">
        <v>48.4</v>
      </c>
      <c r="Q43" s="2">
        <v>46.5</v>
      </c>
      <c r="S43" s="9">
        <v>54.2</v>
      </c>
      <c r="T43" s="2">
        <v>94.6</v>
      </c>
      <c r="U43" s="6">
        <v>56</v>
      </c>
      <c r="W43" s="24">
        <f t="shared" si="2"/>
        <v>70.69999999999999</v>
      </c>
      <c r="X43" s="24"/>
      <c r="Y43" s="25">
        <f t="shared" si="3"/>
        <v>0.08953960392739779</v>
      </c>
      <c r="Z43" s="25"/>
    </row>
    <row r="44" spans="1:26" ht="12.75">
      <c r="A44" s="20"/>
      <c r="B44" s="19"/>
      <c r="E44" s="2">
        <v>89</v>
      </c>
      <c r="J44" s="2">
        <v>77</v>
      </c>
      <c r="K44" s="9">
        <v>93.1</v>
      </c>
      <c r="M44" s="2">
        <v>49.6</v>
      </c>
      <c r="Q44" s="2">
        <v>45.6</v>
      </c>
      <c r="S44" s="9">
        <v>56</v>
      </c>
      <c r="T44" s="2">
        <v>96.6</v>
      </c>
      <c r="U44" s="6">
        <v>54.2</v>
      </c>
      <c r="W44" s="24">
        <f t="shared" si="2"/>
        <v>70.13750000000002</v>
      </c>
      <c r="X44" s="24"/>
      <c r="Y44" s="25">
        <f t="shared" si="3"/>
        <v>0.08882721316064873</v>
      </c>
      <c r="Z44" s="25"/>
    </row>
    <row r="45" spans="1:26" ht="12.75">
      <c r="A45" s="20"/>
      <c r="B45" s="19"/>
      <c r="E45" s="2">
        <v>80</v>
      </c>
      <c r="J45" s="2">
        <v>75.7</v>
      </c>
      <c r="K45" s="9">
        <v>96.3</v>
      </c>
      <c r="M45" s="2">
        <v>53.1</v>
      </c>
      <c r="Q45" s="2">
        <v>44.8</v>
      </c>
      <c r="R45" s="10">
        <v>38</v>
      </c>
      <c r="S45" s="9">
        <v>56.9</v>
      </c>
      <c r="T45" s="2">
        <v>96.6</v>
      </c>
      <c r="U45" s="6">
        <v>54.2</v>
      </c>
      <c r="W45" s="24">
        <f t="shared" si="2"/>
        <v>66.17777777777778</v>
      </c>
      <c r="X45" s="24"/>
      <c r="Y45" s="25">
        <f t="shared" si="3"/>
        <v>0.08381233396064457</v>
      </c>
      <c r="Z45" s="25"/>
    </row>
    <row r="46" spans="5:26" ht="12.75">
      <c r="E46" s="2">
        <v>84</v>
      </c>
      <c r="J46" s="2">
        <v>74.4</v>
      </c>
      <c r="K46" s="9">
        <v>102.8</v>
      </c>
      <c r="M46" s="2">
        <v>51.9</v>
      </c>
      <c r="Q46" s="2">
        <v>44.8</v>
      </c>
      <c r="R46" s="2">
        <v>36.6</v>
      </c>
      <c r="S46" s="9">
        <v>59.6</v>
      </c>
      <c r="T46" s="2">
        <v>98.5</v>
      </c>
      <c r="U46" s="6">
        <v>55.1</v>
      </c>
      <c r="W46" s="24">
        <f t="shared" si="2"/>
        <v>67.52222222222223</v>
      </c>
      <c r="X46" s="24"/>
      <c r="Y46" s="25">
        <f t="shared" si="3"/>
        <v>0.0855150358426523</v>
      </c>
      <c r="Z46" s="25"/>
    </row>
    <row r="47" spans="5:26" ht="12.75">
      <c r="E47" s="2">
        <v>88</v>
      </c>
      <c r="J47" s="2">
        <v>77</v>
      </c>
      <c r="K47" s="9">
        <v>106.2</v>
      </c>
      <c r="M47" s="2">
        <v>50.7</v>
      </c>
      <c r="Q47" s="5">
        <v>49</v>
      </c>
      <c r="R47" s="2">
        <v>41.5</v>
      </c>
      <c r="S47" s="9">
        <v>59.6</v>
      </c>
      <c r="T47" s="2">
        <v>104.5</v>
      </c>
      <c r="U47" s="6">
        <v>54.2</v>
      </c>
      <c r="W47" s="24">
        <f t="shared" si="2"/>
        <v>70.07777777777778</v>
      </c>
      <c r="X47" s="24"/>
      <c r="Y47" s="25">
        <f t="shared" si="3"/>
        <v>0.08875157661010499</v>
      </c>
      <c r="Z47" s="25"/>
    </row>
    <row r="48" spans="1:26" ht="12.75">
      <c r="A48" s="20">
        <f aca="true" t="shared" si="4" ref="A48:A78">+A49-1</f>
        <v>35855</v>
      </c>
      <c r="B48" s="19"/>
      <c r="E48" s="2">
        <v>88</v>
      </c>
      <c r="J48" s="2">
        <v>81</v>
      </c>
      <c r="K48" s="9">
        <v>106.2</v>
      </c>
      <c r="M48" s="2">
        <v>51.9</v>
      </c>
      <c r="Q48" s="5">
        <v>44.8</v>
      </c>
      <c r="R48" s="2">
        <v>41.5</v>
      </c>
      <c r="S48" s="9">
        <v>57.8</v>
      </c>
      <c r="T48" s="2">
        <v>108.6</v>
      </c>
      <c r="U48" s="6">
        <v>53.4</v>
      </c>
      <c r="W48" s="24">
        <f t="shared" si="2"/>
        <v>70.35555555555555</v>
      </c>
      <c r="X48" s="24"/>
      <c r="Y48" s="25">
        <f t="shared" si="3"/>
        <v>0.08910337451961071</v>
      </c>
      <c r="Z48" s="25"/>
    </row>
    <row r="49" spans="1:26" ht="12.75">
      <c r="A49" s="20">
        <f t="shared" si="4"/>
        <v>35856</v>
      </c>
      <c r="B49" s="19"/>
      <c r="E49" s="2">
        <v>86</v>
      </c>
      <c r="J49" s="2">
        <v>82.4</v>
      </c>
      <c r="K49" s="9">
        <v>107.8</v>
      </c>
      <c r="M49" s="2">
        <v>51.9</v>
      </c>
      <c r="Q49" s="5">
        <v>44.8</v>
      </c>
      <c r="R49" s="2">
        <v>41.5</v>
      </c>
      <c r="S49" s="9">
        <v>57.8</v>
      </c>
      <c r="T49" s="2">
        <v>112.9</v>
      </c>
      <c r="U49" s="6">
        <v>53.4</v>
      </c>
      <c r="W49" s="24">
        <f t="shared" si="2"/>
        <v>70.94444444444444</v>
      </c>
      <c r="X49" s="24"/>
      <c r="Y49" s="25">
        <f t="shared" si="3"/>
        <v>0.08984918608776285</v>
      </c>
      <c r="Z49" s="25"/>
    </row>
    <row r="50" spans="1:26" ht="12.75">
      <c r="A50" s="20">
        <f t="shared" si="4"/>
        <v>35857</v>
      </c>
      <c r="B50" s="19"/>
      <c r="E50" s="2">
        <v>85</v>
      </c>
      <c r="J50" s="2">
        <v>83.7</v>
      </c>
      <c r="K50" s="9">
        <v>107.8</v>
      </c>
      <c r="M50" s="2">
        <v>54.3</v>
      </c>
      <c r="N50" s="10">
        <v>46.5</v>
      </c>
      <c r="P50" s="10">
        <v>49</v>
      </c>
      <c r="Q50" s="5">
        <v>49</v>
      </c>
      <c r="R50" s="2">
        <v>41.5</v>
      </c>
      <c r="S50" s="9">
        <v>58.7</v>
      </c>
      <c r="T50" s="2">
        <v>128.3</v>
      </c>
      <c r="U50" s="6">
        <v>53.4</v>
      </c>
      <c r="W50" s="24">
        <f t="shared" si="2"/>
        <v>68.83636363636363</v>
      </c>
      <c r="X50" s="24"/>
      <c r="Y50" s="25">
        <f t="shared" si="3"/>
        <v>0.08717935977089573</v>
      </c>
      <c r="Z50" s="25"/>
    </row>
    <row r="51" spans="1:26" ht="12.75">
      <c r="A51" s="20">
        <f t="shared" si="4"/>
        <v>35858</v>
      </c>
      <c r="B51" s="19"/>
      <c r="E51" s="2">
        <v>89</v>
      </c>
      <c r="J51" s="2">
        <v>83.7</v>
      </c>
      <c r="K51" s="9">
        <v>109.5</v>
      </c>
      <c r="M51" s="2">
        <v>69.2</v>
      </c>
      <c r="N51" s="2">
        <v>46.5</v>
      </c>
      <c r="P51" s="2">
        <v>49</v>
      </c>
      <c r="Q51" s="5">
        <v>48.2</v>
      </c>
      <c r="R51" s="2">
        <v>42.3</v>
      </c>
      <c r="S51" s="9">
        <v>63.2</v>
      </c>
      <c r="T51" s="2">
        <v>128.3</v>
      </c>
      <c r="U51" s="6">
        <v>54.2</v>
      </c>
      <c r="W51" s="24">
        <f t="shared" si="2"/>
        <v>71.1909090909091</v>
      </c>
      <c r="X51" s="24"/>
      <c r="Y51" s="25">
        <f t="shared" si="3"/>
        <v>0.09016132677837886</v>
      </c>
      <c r="Z51" s="25"/>
    </row>
    <row r="52" spans="1:26" ht="12.75">
      <c r="A52" s="20">
        <f t="shared" si="4"/>
        <v>35859</v>
      </c>
      <c r="B52" s="19"/>
      <c r="E52" s="2">
        <v>95</v>
      </c>
      <c r="J52" s="2">
        <v>83.7</v>
      </c>
      <c r="K52" s="9">
        <v>107.8</v>
      </c>
      <c r="M52" s="2">
        <v>100.4</v>
      </c>
      <c r="N52" s="2">
        <v>46.5</v>
      </c>
      <c r="P52" s="2">
        <v>50</v>
      </c>
      <c r="Q52" s="5">
        <v>56.9</v>
      </c>
      <c r="R52" s="2">
        <v>43.1</v>
      </c>
      <c r="S52" s="9">
        <v>79</v>
      </c>
      <c r="T52" s="2">
        <v>147.5</v>
      </c>
      <c r="U52" s="6">
        <v>55.1</v>
      </c>
      <c r="W52" s="24">
        <f t="shared" si="2"/>
        <v>78.63636363636364</v>
      </c>
      <c r="X52" s="24"/>
      <c r="Y52" s="25">
        <f t="shared" si="3"/>
        <v>0.09959079001825782</v>
      </c>
      <c r="Z52" s="25"/>
    </row>
    <row r="53" spans="1:26" ht="12.75">
      <c r="A53" s="20">
        <f t="shared" si="4"/>
        <v>35860</v>
      </c>
      <c r="B53" s="19"/>
      <c r="E53" s="5">
        <v>103</v>
      </c>
      <c r="J53" s="2">
        <v>86.4</v>
      </c>
      <c r="K53" s="9">
        <v>107.8</v>
      </c>
      <c r="M53" s="2">
        <v>109.1</v>
      </c>
      <c r="N53" s="2">
        <v>46.5</v>
      </c>
      <c r="O53" s="9">
        <v>53.4</v>
      </c>
      <c r="P53" s="2">
        <v>50</v>
      </c>
      <c r="Q53" s="5">
        <v>63.2</v>
      </c>
      <c r="R53" s="2">
        <v>42.3</v>
      </c>
      <c r="S53" s="9">
        <v>77.1</v>
      </c>
      <c r="T53" s="2">
        <v>145</v>
      </c>
      <c r="U53" s="6">
        <v>57.8</v>
      </c>
      <c r="W53" s="24">
        <f t="shared" si="2"/>
        <v>78.46666666666665</v>
      </c>
      <c r="X53" s="24"/>
      <c r="Y53" s="25">
        <f t="shared" si="3"/>
        <v>0.09937587347717794</v>
      </c>
      <c r="Z53" s="25"/>
    </row>
    <row r="54" spans="1:26" ht="12.75">
      <c r="A54" s="20">
        <f t="shared" si="4"/>
        <v>35861</v>
      </c>
      <c r="B54" s="19"/>
      <c r="E54" s="5">
        <v>126</v>
      </c>
      <c r="J54" s="2">
        <v>86.4</v>
      </c>
      <c r="K54" s="9">
        <v>107.8</v>
      </c>
      <c r="M54" s="2">
        <v>107.6</v>
      </c>
      <c r="N54" s="2">
        <v>45.6</v>
      </c>
      <c r="O54" s="9">
        <v>53.4</v>
      </c>
      <c r="P54" s="2">
        <v>50</v>
      </c>
      <c r="Q54" s="5">
        <v>66.8</v>
      </c>
      <c r="R54" s="2">
        <v>42.3</v>
      </c>
      <c r="S54" s="9">
        <v>73.4</v>
      </c>
      <c r="T54" s="2">
        <v>140.1</v>
      </c>
      <c r="U54" s="6">
        <v>68.7</v>
      </c>
      <c r="W54" s="24">
        <f t="shared" si="2"/>
        <v>80.675</v>
      </c>
      <c r="X54" s="24"/>
      <c r="Y54" s="25">
        <f t="shared" si="3"/>
        <v>0.10217266685774849</v>
      </c>
      <c r="Z54" s="25"/>
    </row>
    <row r="55" spans="1:26" ht="12.75">
      <c r="A55" s="20">
        <f t="shared" si="4"/>
        <v>35862</v>
      </c>
      <c r="B55" s="19"/>
      <c r="E55" s="5">
        <v>182</v>
      </c>
      <c r="J55" s="2">
        <v>83.7</v>
      </c>
      <c r="K55" s="9">
        <v>109.5</v>
      </c>
      <c r="M55" s="2">
        <v>101.8</v>
      </c>
      <c r="N55" s="2">
        <v>45.6</v>
      </c>
      <c r="O55" s="9">
        <v>54.2</v>
      </c>
      <c r="P55" s="2">
        <v>50</v>
      </c>
      <c r="Q55" s="5">
        <v>67.8</v>
      </c>
      <c r="R55" s="2">
        <v>44</v>
      </c>
      <c r="S55" s="9">
        <v>74.3</v>
      </c>
      <c r="T55" s="2">
        <v>135.3</v>
      </c>
      <c r="U55" s="6">
        <v>65.9</v>
      </c>
      <c r="W55" s="24">
        <f t="shared" si="2"/>
        <v>84.50833333333334</v>
      </c>
      <c r="X55" s="24"/>
      <c r="Y55" s="25">
        <f t="shared" si="3"/>
        <v>0.10702747800892755</v>
      </c>
      <c r="Z55" s="25"/>
    </row>
    <row r="56" spans="1:26" ht="12.75">
      <c r="A56" s="20">
        <f t="shared" si="4"/>
        <v>35863</v>
      </c>
      <c r="B56" s="19"/>
      <c r="E56" s="5">
        <v>216</v>
      </c>
      <c r="J56" s="2">
        <v>85.1</v>
      </c>
      <c r="K56" s="9">
        <v>107.8</v>
      </c>
      <c r="M56" s="2">
        <v>94.8</v>
      </c>
      <c r="N56" s="2">
        <v>44.8</v>
      </c>
      <c r="O56" s="9">
        <v>55.1</v>
      </c>
      <c r="P56" s="2">
        <v>50</v>
      </c>
      <c r="Q56" s="5">
        <v>71.5</v>
      </c>
      <c r="R56" s="2">
        <v>44</v>
      </c>
      <c r="S56" s="9">
        <v>81.8</v>
      </c>
      <c r="T56" s="2">
        <v>133</v>
      </c>
      <c r="U56" s="6">
        <v>65.9</v>
      </c>
      <c r="W56" s="24">
        <f t="shared" si="2"/>
        <v>87.48333333333333</v>
      </c>
      <c r="X56" s="24"/>
      <c r="Y56" s="25">
        <f t="shared" si="3"/>
        <v>0.11079523361973388</v>
      </c>
      <c r="Z56" s="25"/>
    </row>
    <row r="57" spans="1:26" ht="12.75">
      <c r="A57" s="20">
        <f t="shared" si="4"/>
        <v>35864</v>
      </c>
      <c r="B57" s="19"/>
      <c r="E57" s="5">
        <v>213</v>
      </c>
      <c r="F57" s="10">
        <v>53.1</v>
      </c>
      <c r="J57" s="2">
        <v>86.4</v>
      </c>
      <c r="K57" s="9">
        <v>109.5</v>
      </c>
      <c r="M57" s="2">
        <v>90.6</v>
      </c>
      <c r="N57" s="2">
        <v>44.8</v>
      </c>
      <c r="O57" s="9">
        <v>56.9</v>
      </c>
      <c r="P57" s="2">
        <v>50</v>
      </c>
      <c r="Q57" s="5">
        <v>77.1</v>
      </c>
      <c r="R57" s="2">
        <v>45.6</v>
      </c>
      <c r="S57" s="9">
        <v>104.5</v>
      </c>
      <c r="T57" s="2">
        <v>133</v>
      </c>
      <c r="U57" s="6">
        <v>67.8</v>
      </c>
      <c r="W57" s="24">
        <f t="shared" si="2"/>
        <v>87.1</v>
      </c>
      <c r="X57" s="24"/>
      <c r="Y57" s="25">
        <f t="shared" si="3"/>
        <v>0.11030975250461597</v>
      </c>
      <c r="Z57" s="25"/>
    </row>
    <row r="58" spans="1:26" ht="12.75">
      <c r="A58" s="20">
        <f t="shared" si="4"/>
        <v>35865</v>
      </c>
      <c r="B58" s="19"/>
      <c r="E58" s="5">
        <v>204</v>
      </c>
      <c r="F58" s="2">
        <v>55.5</v>
      </c>
      <c r="J58" s="2">
        <v>86.4</v>
      </c>
      <c r="K58" s="9">
        <v>109.5</v>
      </c>
      <c r="M58" s="2">
        <v>86.4</v>
      </c>
      <c r="N58" s="2">
        <v>44.8</v>
      </c>
      <c r="O58" s="9">
        <v>59.6</v>
      </c>
      <c r="P58" s="2">
        <v>50</v>
      </c>
      <c r="Q58" s="5">
        <v>85.3</v>
      </c>
      <c r="R58" s="2">
        <v>49.9</v>
      </c>
      <c r="S58" s="9">
        <v>104.5</v>
      </c>
      <c r="T58" s="2">
        <v>128.3</v>
      </c>
      <c r="U58" s="6">
        <v>71.5</v>
      </c>
      <c r="W58" s="24">
        <f t="shared" si="2"/>
        <v>87.36153846153844</v>
      </c>
      <c r="X58" s="24"/>
      <c r="Y58" s="25">
        <f t="shared" si="3"/>
        <v>0.11064098376710442</v>
      </c>
      <c r="Z58" s="25"/>
    </row>
    <row r="59" spans="1:26" ht="12.75">
      <c r="A59" s="20">
        <f t="shared" si="4"/>
        <v>35866</v>
      </c>
      <c r="B59" s="19"/>
      <c r="E59" s="5">
        <v>161</v>
      </c>
      <c r="F59" s="2">
        <v>66.6</v>
      </c>
      <c r="J59" s="2">
        <v>87.8</v>
      </c>
      <c r="K59" s="9">
        <v>101.2</v>
      </c>
      <c r="L59" s="10">
        <v>56.8</v>
      </c>
      <c r="M59" s="2">
        <v>83.7</v>
      </c>
      <c r="N59" s="2">
        <v>45.6</v>
      </c>
      <c r="O59" s="9">
        <v>59.6</v>
      </c>
      <c r="P59" s="2">
        <v>50</v>
      </c>
      <c r="Q59" s="5">
        <v>119.3</v>
      </c>
      <c r="R59" s="2">
        <v>56</v>
      </c>
      <c r="S59" s="9">
        <v>108.6</v>
      </c>
      <c r="T59" s="2">
        <v>126.1</v>
      </c>
      <c r="U59" s="6">
        <v>72.4</v>
      </c>
      <c r="W59" s="24">
        <f t="shared" si="2"/>
        <v>85.33571428571429</v>
      </c>
      <c r="X59" s="24"/>
      <c r="Y59" s="25">
        <f t="shared" si="3"/>
        <v>0.10807533321081246</v>
      </c>
      <c r="Z59" s="25"/>
    </row>
    <row r="60" spans="1:26" ht="12.75">
      <c r="A60" s="20">
        <f t="shared" si="4"/>
        <v>35867</v>
      </c>
      <c r="B60" s="19"/>
      <c r="E60" s="5">
        <v>156</v>
      </c>
      <c r="F60" s="2">
        <v>67.9</v>
      </c>
      <c r="J60" s="2">
        <v>86.4</v>
      </c>
      <c r="K60" s="9">
        <v>89.9</v>
      </c>
      <c r="L60" s="2">
        <v>56.8</v>
      </c>
      <c r="M60" s="5">
        <v>82.4</v>
      </c>
      <c r="N60" s="2">
        <v>45.6</v>
      </c>
      <c r="O60" s="9">
        <v>58.7</v>
      </c>
      <c r="P60" s="2">
        <v>50</v>
      </c>
      <c r="Q60" s="5">
        <v>170.9</v>
      </c>
      <c r="R60" s="2">
        <v>65.9</v>
      </c>
      <c r="S60" s="9">
        <v>104.5</v>
      </c>
      <c r="T60" s="2">
        <v>123.8</v>
      </c>
      <c r="U60" s="17">
        <v>76.2</v>
      </c>
      <c r="W60" s="24">
        <f t="shared" si="2"/>
        <v>88.21428571428571</v>
      </c>
      <c r="X60" s="24"/>
      <c r="Y60" s="25">
        <f t="shared" si="3"/>
        <v>0.11172096469017609</v>
      </c>
      <c r="Z60" s="25"/>
    </row>
    <row r="61" spans="1:26" ht="12.75">
      <c r="A61" s="20">
        <f t="shared" si="4"/>
        <v>35868</v>
      </c>
      <c r="B61" s="19"/>
      <c r="E61" s="5">
        <v>163</v>
      </c>
      <c r="F61" s="2">
        <v>67.9</v>
      </c>
      <c r="H61" s="10">
        <v>43</v>
      </c>
      <c r="J61" s="2">
        <v>86.4</v>
      </c>
      <c r="K61" s="9">
        <v>106.2</v>
      </c>
      <c r="L61" s="2">
        <v>55.5</v>
      </c>
      <c r="M61" s="5">
        <v>82.4</v>
      </c>
      <c r="N61" s="2">
        <v>44.8</v>
      </c>
      <c r="O61" s="9">
        <v>58.7</v>
      </c>
      <c r="P61" s="2">
        <v>50</v>
      </c>
      <c r="Q61" s="5">
        <v>205.3</v>
      </c>
      <c r="R61" s="2">
        <v>68.7</v>
      </c>
      <c r="S61" s="9">
        <v>94.6</v>
      </c>
      <c r="T61" s="2">
        <v>123.8</v>
      </c>
      <c r="U61" s="17">
        <v>83.5</v>
      </c>
      <c r="W61" s="24">
        <f t="shared" si="2"/>
        <v>88.92</v>
      </c>
      <c r="X61" s="24"/>
      <c r="Y61" s="25">
        <f t="shared" si="3"/>
        <v>0.11261473240769751</v>
      </c>
      <c r="Z61" s="25"/>
    </row>
    <row r="62" spans="1:26" ht="12.75">
      <c r="A62" s="20">
        <f t="shared" si="4"/>
        <v>35869</v>
      </c>
      <c r="B62" s="19"/>
      <c r="E62" s="5">
        <v>166</v>
      </c>
      <c r="F62" s="2">
        <v>64.1</v>
      </c>
      <c r="H62" s="2">
        <v>44</v>
      </c>
      <c r="J62" s="2">
        <v>87.8</v>
      </c>
      <c r="K62" s="9">
        <v>107.8</v>
      </c>
      <c r="L62" s="2">
        <v>55.5</v>
      </c>
      <c r="M62" s="5">
        <v>93.4</v>
      </c>
      <c r="N62" s="2">
        <v>44</v>
      </c>
      <c r="O62" s="9">
        <v>57.8</v>
      </c>
      <c r="P62" s="2">
        <v>51</v>
      </c>
      <c r="Q62" s="5">
        <v>128.3</v>
      </c>
      <c r="R62" s="2">
        <v>65.9</v>
      </c>
      <c r="S62" s="9">
        <v>89</v>
      </c>
      <c r="T62" s="2">
        <v>121.6</v>
      </c>
      <c r="U62" s="17">
        <v>85.3</v>
      </c>
      <c r="W62" s="24">
        <f t="shared" si="2"/>
        <v>84.09999999999998</v>
      </c>
      <c r="X62" s="24"/>
      <c r="Y62" s="25">
        <f t="shared" si="3"/>
        <v>0.1065103350819541</v>
      </c>
      <c r="Z62" s="25"/>
    </row>
    <row r="63" spans="1:26" ht="12.75">
      <c r="A63" s="20">
        <f t="shared" si="4"/>
        <v>35870</v>
      </c>
      <c r="B63" s="19"/>
      <c r="E63" s="5">
        <v>153</v>
      </c>
      <c r="F63" s="2">
        <v>62.9</v>
      </c>
      <c r="H63" s="2">
        <v>44</v>
      </c>
      <c r="J63" s="2">
        <v>85.1</v>
      </c>
      <c r="K63" s="9">
        <v>97.9</v>
      </c>
      <c r="L63" s="2">
        <v>54.2</v>
      </c>
      <c r="M63" s="5">
        <v>103.3</v>
      </c>
      <c r="N63" s="2">
        <v>44.8</v>
      </c>
      <c r="O63" s="9">
        <v>58.7</v>
      </c>
      <c r="P63" s="2">
        <v>52</v>
      </c>
      <c r="Q63" s="5">
        <v>81.8</v>
      </c>
      <c r="R63" s="2">
        <v>65</v>
      </c>
      <c r="S63" s="9">
        <v>90.8</v>
      </c>
      <c r="T63" s="2">
        <v>119.3</v>
      </c>
      <c r="U63" s="17">
        <v>96.6</v>
      </c>
      <c r="W63" s="24">
        <f t="shared" si="2"/>
        <v>80.62666666666665</v>
      </c>
      <c r="X63" s="24"/>
      <c r="Y63" s="25">
        <f t="shared" si="3"/>
        <v>0.10211145402149448</v>
      </c>
      <c r="Z63" s="25"/>
    </row>
    <row r="64" spans="1:26" ht="12.75">
      <c r="A64" s="20">
        <f t="shared" si="4"/>
        <v>35871</v>
      </c>
      <c r="B64" s="19"/>
      <c r="E64" s="5">
        <v>132</v>
      </c>
      <c r="F64" s="2">
        <v>64.1</v>
      </c>
      <c r="H64" s="2">
        <v>44</v>
      </c>
      <c r="J64" s="2">
        <v>82.4</v>
      </c>
      <c r="K64" s="9">
        <v>104.5</v>
      </c>
      <c r="L64" s="2">
        <v>54.2</v>
      </c>
      <c r="M64" s="5">
        <v>113.5</v>
      </c>
      <c r="N64" s="2">
        <v>46.5</v>
      </c>
      <c r="O64" s="9">
        <v>57.8</v>
      </c>
      <c r="P64" s="2">
        <v>52</v>
      </c>
      <c r="Q64" s="5">
        <v>83.5</v>
      </c>
      <c r="R64" s="2">
        <v>64.1</v>
      </c>
      <c r="S64" s="9">
        <v>100.5</v>
      </c>
      <c r="T64" s="2">
        <v>110.7</v>
      </c>
      <c r="U64" s="17">
        <v>121.6</v>
      </c>
      <c r="V64" s="6">
        <v>63</v>
      </c>
      <c r="W64" s="24">
        <f t="shared" si="2"/>
        <v>80.89999999999999</v>
      </c>
      <c r="X64" s="24"/>
      <c r="Y64" s="25">
        <f t="shared" si="3"/>
        <v>0.10245762316444812</v>
      </c>
      <c r="Z64" s="25"/>
    </row>
    <row r="65" spans="1:26" ht="12.75">
      <c r="A65" s="20">
        <f t="shared" si="4"/>
        <v>35872</v>
      </c>
      <c r="B65" s="19"/>
      <c r="D65" s="10"/>
      <c r="E65" s="5">
        <v>119</v>
      </c>
      <c r="F65" s="2">
        <v>60.4</v>
      </c>
      <c r="H65" s="2">
        <v>45</v>
      </c>
      <c r="J65" s="2">
        <v>81</v>
      </c>
      <c r="K65" s="9">
        <v>102.8</v>
      </c>
      <c r="L65" s="2">
        <v>54.2</v>
      </c>
      <c r="M65" s="5">
        <v>112</v>
      </c>
      <c r="N65" s="2">
        <v>49</v>
      </c>
      <c r="O65" s="9">
        <v>56.9</v>
      </c>
      <c r="P65" s="2">
        <v>52</v>
      </c>
      <c r="Q65" s="5">
        <v>85.3</v>
      </c>
      <c r="R65" s="2">
        <v>64.1</v>
      </c>
      <c r="S65" s="16">
        <v>96.6</v>
      </c>
      <c r="T65" s="2">
        <v>115</v>
      </c>
      <c r="U65" s="17">
        <v>243.5</v>
      </c>
      <c r="V65" s="6">
        <v>63</v>
      </c>
      <c r="W65" s="24">
        <f t="shared" si="2"/>
        <v>87.4875</v>
      </c>
      <c r="X65" s="24"/>
      <c r="Y65" s="25">
        <f t="shared" si="3"/>
        <v>0.11080051058837646</v>
      </c>
      <c r="Z65" s="25"/>
    </row>
    <row r="66" spans="1:26" ht="12.75">
      <c r="A66" s="20">
        <f t="shared" si="4"/>
        <v>35873</v>
      </c>
      <c r="B66" s="19"/>
      <c r="D66" s="2"/>
      <c r="E66" s="5">
        <v>174</v>
      </c>
      <c r="F66" s="2">
        <v>62.9</v>
      </c>
      <c r="H66" s="2">
        <v>47.2</v>
      </c>
      <c r="J66" s="2">
        <v>77</v>
      </c>
      <c r="K66" s="9">
        <v>99.5</v>
      </c>
      <c r="L66" s="2">
        <v>54.2</v>
      </c>
      <c r="M66" s="5">
        <v>112</v>
      </c>
      <c r="N66" s="2">
        <v>49</v>
      </c>
      <c r="O66" s="9">
        <v>56.9</v>
      </c>
      <c r="P66" s="2">
        <v>53</v>
      </c>
      <c r="Q66" s="5">
        <v>65.9</v>
      </c>
      <c r="R66" s="2">
        <v>65.9</v>
      </c>
      <c r="S66" s="16">
        <v>92.7</v>
      </c>
      <c r="T66" s="2">
        <v>112.9</v>
      </c>
      <c r="U66" s="17">
        <v>267.6</v>
      </c>
      <c r="V66" s="6">
        <v>63</v>
      </c>
      <c r="W66" s="24">
        <f t="shared" si="2"/>
        <v>90.85625000000002</v>
      </c>
      <c r="X66" s="24"/>
      <c r="Y66" s="25">
        <f t="shared" si="3"/>
        <v>0.1150669397359072</v>
      </c>
      <c r="Z66" s="25"/>
    </row>
    <row r="67" spans="1:26" ht="12.75">
      <c r="A67" s="20">
        <f t="shared" si="4"/>
        <v>35874</v>
      </c>
      <c r="B67" s="19"/>
      <c r="D67" s="2"/>
      <c r="E67" s="5">
        <v>213</v>
      </c>
      <c r="F67" s="2">
        <v>62.9</v>
      </c>
      <c r="H67" s="2">
        <v>48.4</v>
      </c>
      <c r="J67" s="2">
        <v>74.4</v>
      </c>
      <c r="K67" s="16">
        <v>99.5</v>
      </c>
      <c r="L67" s="2">
        <v>54.2</v>
      </c>
      <c r="M67" s="5">
        <v>107.6</v>
      </c>
      <c r="N67" s="2">
        <v>49</v>
      </c>
      <c r="O67" s="9">
        <v>56</v>
      </c>
      <c r="P67" s="2">
        <v>54</v>
      </c>
      <c r="Q67" s="5">
        <v>66.8</v>
      </c>
      <c r="R67" s="2">
        <v>74.3</v>
      </c>
      <c r="S67" s="16">
        <v>89</v>
      </c>
      <c r="T67" s="2">
        <v>115</v>
      </c>
      <c r="U67" s="17">
        <v>243.5</v>
      </c>
      <c r="V67" s="6">
        <v>63</v>
      </c>
      <c r="W67" s="24">
        <f t="shared" si="2"/>
        <v>91.9125</v>
      </c>
      <c r="X67" s="24"/>
      <c r="Y67" s="25">
        <f t="shared" si="3"/>
        <v>0.1164046512868027</v>
      </c>
      <c r="Z67" s="25"/>
    </row>
    <row r="68" spans="1:26" ht="12.75">
      <c r="A68" s="20">
        <f t="shared" si="4"/>
        <v>35875</v>
      </c>
      <c r="B68" s="19"/>
      <c r="D68" s="2"/>
      <c r="E68" s="5">
        <v>219</v>
      </c>
      <c r="F68" s="2">
        <v>62.9</v>
      </c>
      <c r="H68" s="2">
        <v>48.4</v>
      </c>
      <c r="J68" s="2">
        <v>79.7</v>
      </c>
      <c r="K68" s="16">
        <v>111.2</v>
      </c>
      <c r="L68" s="2">
        <v>55.5</v>
      </c>
      <c r="M68" s="5">
        <v>103.3</v>
      </c>
      <c r="N68" s="2">
        <v>50.8</v>
      </c>
      <c r="O68" s="9">
        <v>56</v>
      </c>
      <c r="P68" s="2">
        <v>54</v>
      </c>
      <c r="Q68" s="5">
        <v>61.4</v>
      </c>
      <c r="R68" s="2">
        <v>72.4</v>
      </c>
      <c r="S68" s="16">
        <v>90.8</v>
      </c>
      <c r="T68" s="2">
        <v>142.5</v>
      </c>
      <c r="U68" s="17">
        <v>230.3</v>
      </c>
      <c r="V68" s="6">
        <v>63</v>
      </c>
      <c r="W68" s="24">
        <f t="shared" si="2"/>
        <v>93.82499999999999</v>
      </c>
      <c r="X68" s="24"/>
      <c r="Y68" s="25">
        <f t="shared" si="3"/>
        <v>0.11882677989374962</v>
      </c>
      <c r="Z68" s="25"/>
    </row>
    <row r="69" spans="1:26" ht="12.75">
      <c r="A69" s="20">
        <f t="shared" si="4"/>
        <v>35876</v>
      </c>
      <c r="B69" s="19"/>
      <c r="D69" s="2"/>
      <c r="E69" s="5">
        <v>210</v>
      </c>
      <c r="F69" s="2">
        <v>62.9</v>
      </c>
      <c r="H69" s="2">
        <v>48.4</v>
      </c>
      <c r="J69" s="2">
        <v>77</v>
      </c>
      <c r="K69" s="16">
        <v>106.2</v>
      </c>
      <c r="L69" s="2">
        <v>56.8</v>
      </c>
      <c r="M69" s="5">
        <v>101.8</v>
      </c>
      <c r="N69" s="2">
        <v>54.2</v>
      </c>
      <c r="O69" s="9">
        <v>56</v>
      </c>
      <c r="P69" s="2">
        <v>55</v>
      </c>
      <c r="Q69" s="5">
        <v>56.9</v>
      </c>
      <c r="R69" s="2">
        <v>70.5</v>
      </c>
      <c r="S69" s="16">
        <v>104.5</v>
      </c>
      <c r="T69" s="2">
        <v>142.5</v>
      </c>
      <c r="U69" s="17">
        <v>217.6</v>
      </c>
      <c r="V69" s="6">
        <v>63</v>
      </c>
      <c r="W69" s="24">
        <f t="shared" si="2"/>
        <v>92.70624999999998</v>
      </c>
      <c r="X69" s="24"/>
      <c r="Y69" s="25">
        <f t="shared" si="3"/>
        <v>0.1174099138132153</v>
      </c>
      <c r="Z69" s="25"/>
    </row>
    <row r="70" spans="1:26" ht="12.75">
      <c r="A70" s="20">
        <f t="shared" si="4"/>
        <v>35877</v>
      </c>
      <c r="B70" s="19"/>
      <c r="D70" s="2">
        <v>39</v>
      </c>
      <c r="E70" s="5">
        <v>213</v>
      </c>
      <c r="F70" s="2">
        <v>61.6</v>
      </c>
      <c r="H70" s="2">
        <v>47.2</v>
      </c>
      <c r="J70" s="5">
        <v>77</v>
      </c>
      <c r="K70" s="16">
        <v>104.5</v>
      </c>
      <c r="L70" s="2">
        <v>56.8</v>
      </c>
      <c r="M70" s="5">
        <v>101.8</v>
      </c>
      <c r="N70" s="2">
        <v>64.1</v>
      </c>
      <c r="O70" s="9">
        <v>55.1</v>
      </c>
      <c r="P70" s="2">
        <v>56</v>
      </c>
      <c r="Q70" s="5">
        <v>54.2</v>
      </c>
      <c r="R70" s="2">
        <v>72.4</v>
      </c>
      <c r="S70" s="16">
        <v>119.3</v>
      </c>
      <c r="T70" s="2">
        <v>137.7</v>
      </c>
      <c r="U70" s="17">
        <v>205.3</v>
      </c>
      <c r="V70" s="6">
        <v>63.2</v>
      </c>
      <c r="W70" s="24">
        <f t="shared" si="2"/>
        <v>89.89411764705882</v>
      </c>
      <c r="X70" s="24"/>
      <c r="Y70" s="25">
        <f t="shared" si="3"/>
        <v>0.11384842559435006</v>
      </c>
      <c r="Z70" s="25"/>
    </row>
    <row r="71" spans="1:26" ht="12.75">
      <c r="A71" s="20">
        <f t="shared" si="4"/>
        <v>35878</v>
      </c>
      <c r="B71" s="19"/>
      <c r="D71" s="2"/>
      <c r="E71" s="5">
        <v>219</v>
      </c>
      <c r="F71" s="2">
        <v>61.6</v>
      </c>
      <c r="H71" s="2">
        <v>47.2</v>
      </c>
      <c r="J71" s="5">
        <v>77</v>
      </c>
      <c r="K71" s="16">
        <v>107.8</v>
      </c>
      <c r="L71" s="2">
        <v>50.4</v>
      </c>
      <c r="M71" s="5">
        <v>103.3</v>
      </c>
      <c r="N71" s="2">
        <v>79</v>
      </c>
      <c r="O71" s="9">
        <v>55.1</v>
      </c>
      <c r="P71" s="2">
        <v>59</v>
      </c>
      <c r="Q71" s="5">
        <v>54.2</v>
      </c>
      <c r="R71" s="2">
        <v>71.5</v>
      </c>
      <c r="S71" s="16">
        <v>160.2</v>
      </c>
      <c r="T71" s="2">
        <v>133</v>
      </c>
      <c r="U71" s="17">
        <v>193.4</v>
      </c>
      <c r="V71" s="6">
        <v>63.2</v>
      </c>
      <c r="W71" s="24">
        <f t="shared" si="2"/>
        <v>95.93125</v>
      </c>
      <c r="X71" s="24"/>
      <c r="Y71" s="25">
        <f t="shared" si="3"/>
        <v>0.12149428754257684</v>
      </c>
      <c r="Z71" s="25"/>
    </row>
    <row r="72" spans="1:26" ht="12.75">
      <c r="A72" s="20">
        <f t="shared" si="4"/>
        <v>35879</v>
      </c>
      <c r="B72" s="19"/>
      <c r="D72" s="2"/>
      <c r="E72" s="5">
        <v>231</v>
      </c>
      <c r="F72" s="2">
        <v>60.4</v>
      </c>
      <c r="H72" s="2">
        <v>43.8</v>
      </c>
      <c r="J72" s="5">
        <v>73.1</v>
      </c>
      <c r="K72" s="16">
        <v>112.9</v>
      </c>
      <c r="L72" s="2">
        <v>43.1</v>
      </c>
      <c r="M72" s="5">
        <v>90.6</v>
      </c>
      <c r="N72" s="2">
        <v>89</v>
      </c>
      <c r="O72" s="9">
        <v>56</v>
      </c>
      <c r="P72" s="2">
        <v>60</v>
      </c>
      <c r="Q72" s="5">
        <v>50.8</v>
      </c>
      <c r="R72" s="2">
        <v>68.7</v>
      </c>
      <c r="S72" s="16">
        <v>179.2</v>
      </c>
      <c r="T72" s="5">
        <v>130.6</v>
      </c>
      <c r="U72" s="17">
        <v>223.9</v>
      </c>
      <c r="V72" s="6">
        <v>64.1</v>
      </c>
      <c r="W72" s="24">
        <f t="shared" si="2"/>
        <v>98.57499999999999</v>
      </c>
      <c r="X72" s="24"/>
      <c r="Y72" s="25">
        <f t="shared" si="3"/>
        <v>0.12484252414629757</v>
      </c>
      <c r="Z72" s="25"/>
    </row>
    <row r="73" spans="1:26" ht="12.75">
      <c r="A73" s="20">
        <f t="shared" si="4"/>
        <v>35880</v>
      </c>
      <c r="B73" s="19"/>
      <c r="D73" s="2"/>
      <c r="E73" s="5">
        <v>265</v>
      </c>
      <c r="F73" s="2">
        <v>60.4</v>
      </c>
      <c r="H73" s="2">
        <v>46.1</v>
      </c>
      <c r="J73" s="5">
        <v>75.7</v>
      </c>
      <c r="K73" s="16">
        <v>147.3</v>
      </c>
      <c r="L73" s="2">
        <v>44.3</v>
      </c>
      <c r="M73" s="5">
        <v>70.5</v>
      </c>
      <c r="N73" s="2">
        <v>96.6</v>
      </c>
      <c r="O73" s="9">
        <v>55.1</v>
      </c>
      <c r="P73" s="2">
        <v>63</v>
      </c>
      <c r="Q73" s="5">
        <v>52.5</v>
      </c>
      <c r="R73" s="2">
        <v>67.8</v>
      </c>
      <c r="S73" s="16">
        <v>162.9</v>
      </c>
      <c r="T73" s="5">
        <v>133</v>
      </c>
      <c r="U73" s="17">
        <v>243.5</v>
      </c>
      <c r="V73" s="6">
        <v>66.8</v>
      </c>
      <c r="W73" s="24">
        <f t="shared" si="2"/>
        <v>103.15625</v>
      </c>
      <c r="X73" s="24"/>
      <c r="Y73" s="25">
        <f t="shared" si="3"/>
        <v>0.1306445511688208</v>
      </c>
      <c r="Z73" s="25"/>
    </row>
    <row r="74" spans="1:26" ht="12.75">
      <c r="A74" s="20">
        <f t="shared" si="4"/>
        <v>35881</v>
      </c>
      <c r="B74" s="19"/>
      <c r="D74" s="2">
        <v>52</v>
      </c>
      <c r="E74" s="5">
        <v>335</v>
      </c>
      <c r="F74" s="2">
        <v>59.2</v>
      </c>
      <c r="H74" s="2">
        <v>49.6</v>
      </c>
      <c r="J74" s="5">
        <v>79.7</v>
      </c>
      <c r="K74" s="16">
        <v>189.8</v>
      </c>
      <c r="L74" s="2">
        <v>59.4</v>
      </c>
      <c r="M74" s="5">
        <v>57.9</v>
      </c>
      <c r="N74" s="2">
        <v>108.6</v>
      </c>
      <c r="O74" s="9">
        <v>56</v>
      </c>
      <c r="P74" s="2">
        <v>66</v>
      </c>
      <c r="Q74" s="5">
        <v>50.8</v>
      </c>
      <c r="R74" s="2">
        <v>68.7</v>
      </c>
      <c r="S74" s="16">
        <v>145</v>
      </c>
      <c r="T74" s="5">
        <v>135.3</v>
      </c>
      <c r="U74" s="17">
        <v>289.2</v>
      </c>
      <c r="V74" s="6">
        <v>89</v>
      </c>
      <c r="W74" s="24">
        <f t="shared" si="2"/>
        <v>111.2470588235294</v>
      </c>
      <c r="X74" s="24"/>
      <c r="Y74" s="25">
        <f t="shared" si="3"/>
        <v>0.1408913378380021</v>
      </c>
      <c r="Z74" s="25"/>
    </row>
    <row r="75" spans="1:26" ht="12.75">
      <c r="A75" s="20">
        <f t="shared" si="4"/>
        <v>35882</v>
      </c>
      <c r="B75" s="19"/>
      <c r="D75" s="2"/>
      <c r="E75" s="5">
        <v>372</v>
      </c>
      <c r="F75" s="2">
        <v>59.2</v>
      </c>
      <c r="G75" s="9">
        <v>57.9</v>
      </c>
      <c r="H75" s="2">
        <v>49.6</v>
      </c>
      <c r="J75" s="5">
        <v>82.4</v>
      </c>
      <c r="K75" s="16">
        <v>249.6</v>
      </c>
      <c r="L75" s="2">
        <v>62.1</v>
      </c>
      <c r="M75" s="5">
        <v>46.1</v>
      </c>
      <c r="N75" s="2">
        <v>135.3</v>
      </c>
      <c r="O75" s="9">
        <v>58.7</v>
      </c>
      <c r="P75" s="2">
        <v>68</v>
      </c>
      <c r="Q75" s="5">
        <v>48.2</v>
      </c>
      <c r="R75" s="2">
        <v>76.2</v>
      </c>
      <c r="S75" s="16">
        <v>135.3</v>
      </c>
      <c r="T75" s="5">
        <v>140.1</v>
      </c>
      <c r="U75" s="17">
        <v>292.9</v>
      </c>
      <c r="V75" s="6">
        <v>155.1</v>
      </c>
      <c r="W75" s="24">
        <f t="shared" si="2"/>
        <v>122.86470588235294</v>
      </c>
      <c r="X75" s="24"/>
      <c r="Y75" s="25">
        <f t="shared" si="3"/>
        <v>0.15560476805321224</v>
      </c>
      <c r="Z75" s="25"/>
    </row>
    <row r="76" spans="1:26" ht="12.75">
      <c r="A76" s="20">
        <f t="shared" si="4"/>
        <v>35883</v>
      </c>
      <c r="B76" s="19"/>
      <c r="D76" s="2"/>
      <c r="E76" s="5">
        <v>353</v>
      </c>
      <c r="F76" s="2">
        <v>59.2</v>
      </c>
      <c r="G76" s="9">
        <v>64.1</v>
      </c>
      <c r="H76" s="2">
        <v>49.6</v>
      </c>
      <c r="J76" s="5">
        <v>83.7</v>
      </c>
      <c r="K76" s="16">
        <v>324.4</v>
      </c>
      <c r="L76" s="2">
        <v>60.7</v>
      </c>
      <c r="M76" s="5">
        <v>47.2</v>
      </c>
      <c r="N76" s="2">
        <v>133</v>
      </c>
      <c r="O76" s="9">
        <v>58.7</v>
      </c>
      <c r="P76" s="2">
        <v>70</v>
      </c>
      <c r="Q76" s="5">
        <v>51.6</v>
      </c>
      <c r="R76" s="5">
        <v>90.8</v>
      </c>
      <c r="S76" s="16">
        <v>137.7</v>
      </c>
      <c r="T76" s="5">
        <v>137.7</v>
      </c>
      <c r="U76" s="17">
        <v>257.1</v>
      </c>
      <c r="V76" s="6">
        <v>155.1</v>
      </c>
      <c r="W76" s="24">
        <f t="shared" si="2"/>
        <v>125.50588235294117</v>
      </c>
      <c r="X76" s="24"/>
      <c r="Y76" s="25">
        <f t="shared" si="3"/>
        <v>0.15894974535277143</v>
      </c>
      <c r="Z76" s="25"/>
    </row>
    <row r="77" spans="1:29" ht="12.75">
      <c r="A77" s="20">
        <f t="shared" si="4"/>
        <v>35884</v>
      </c>
      <c r="B77" s="19"/>
      <c r="D77" s="2">
        <v>52</v>
      </c>
      <c r="E77" s="5">
        <v>309</v>
      </c>
      <c r="F77" s="2">
        <v>59.2</v>
      </c>
      <c r="G77" s="9">
        <v>67.9</v>
      </c>
      <c r="H77" s="2">
        <v>48.4</v>
      </c>
      <c r="J77" s="5">
        <v>96.2</v>
      </c>
      <c r="K77" s="16">
        <v>342</v>
      </c>
      <c r="L77" s="2">
        <v>69</v>
      </c>
      <c r="M77" s="5">
        <v>46.1</v>
      </c>
      <c r="N77" s="2">
        <v>117.2</v>
      </c>
      <c r="O77" s="9">
        <v>58.7</v>
      </c>
      <c r="P77" s="2">
        <v>73</v>
      </c>
      <c r="Q77" s="5">
        <v>49</v>
      </c>
      <c r="R77" s="5">
        <v>100.5</v>
      </c>
      <c r="S77" s="16">
        <v>150</v>
      </c>
      <c r="T77" s="5">
        <v>137.7</v>
      </c>
      <c r="U77" s="17">
        <v>211.4</v>
      </c>
      <c r="V77" s="6">
        <v>137.7</v>
      </c>
      <c r="W77" s="24">
        <f t="shared" si="2"/>
        <v>118.05555555555556</v>
      </c>
      <c r="X77" s="24"/>
      <c r="Y77" s="25">
        <f t="shared" si="3"/>
        <v>0.14951411153993427</v>
      </c>
      <c r="Z77" s="25"/>
      <c r="AC77" t="s">
        <v>5</v>
      </c>
    </row>
    <row r="78" spans="1:26" ht="12.75">
      <c r="A78" s="20">
        <f t="shared" si="4"/>
        <v>35885</v>
      </c>
      <c r="B78" s="19"/>
      <c r="D78" s="2"/>
      <c r="E78" s="5">
        <v>289</v>
      </c>
      <c r="F78" s="2">
        <v>60.4</v>
      </c>
      <c r="G78" s="9">
        <v>70.5</v>
      </c>
      <c r="H78" s="2">
        <v>49.6</v>
      </c>
      <c r="J78" s="5">
        <v>97.6</v>
      </c>
      <c r="K78" s="16">
        <v>321</v>
      </c>
      <c r="L78" s="2">
        <v>91.5</v>
      </c>
      <c r="M78" s="5">
        <v>43.8</v>
      </c>
      <c r="N78" s="2">
        <v>106.6</v>
      </c>
      <c r="O78" s="9">
        <v>60.5</v>
      </c>
      <c r="P78" s="2">
        <v>75</v>
      </c>
      <c r="Q78" s="5">
        <v>51.6</v>
      </c>
      <c r="R78" s="5">
        <v>100.5</v>
      </c>
      <c r="S78" s="16">
        <v>187.6</v>
      </c>
      <c r="T78" s="5">
        <v>150</v>
      </c>
      <c r="U78" s="17">
        <v>182</v>
      </c>
      <c r="V78" s="6">
        <v>130.6</v>
      </c>
      <c r="W78" s="24">
        <f t="shared" si="2"/>
        <v>121.63529411764705</v>
      </c>
      <c r="X78" s="24"/>
      <c r="Y78" s="25">
        <f t="shared" si="3"/>
        <v>0.15404775189372924</v>
      </c>
      <c r="Z78" s="25"/>
    </row>
    <row r="79" spans="1:30" ht="12.75">
      <c r="A79" s="3">
        <v>35886</v>
      </c>
      <c r="B79" s="13">
        <v>1</v>
      </c>
      <c r="C79" s="3">
        <v>35886</v>
      </c>
      <c r="D79" s="2"/>
      <c r="E79" s="5">
        <v>265</v>
      </c>
      <c r="F79" s="2">
        <v>59.2</v>
      </c>
      <c r="G79" s="9">
        <v>73.1</v>
      </c>
      <c r="H79" s="2">
        <v>50.7</v>
      </c>
      <c r="J79" s="5">
        <v>94.8</v>
      </c>
      <c r="K79" s="16">
        <v>300.6</v>
      </c>
      <c r="L79" s="2">
        <v>106.2</v>
      </c>
      <c r="M79" s="5">
        <v>40.5</v>
      </c>
      <c r="N79" s="2">
        <v>96.6</v>
      </c>
      <c r="O79" s="9">
        <v>65</v>
      </c>
      <c r="P79" s="2">
        <v>78</v>
      </c>
      <c r="Q79" s="5">
        <v>59.6</v>
      </c>
      <c r="R79" s="5">
        <v>92.7</v>
      </c>
      <c r="S79" s="16">
        <v>165.5</v>
      </c>
      <c r="T79" s="5">
        <v>187.6</v>
      </c>
      <c r="U79" s="17">
        <v>168.2</v>
      </c>
      <c r="V79" s="6">
        <v>135.3</v>
      </c>
      <c r="W79" s="24">
        <f t="shared" si="2"/>
        <v>119.91764705882352</v>
      </c>
      <c r="X79" s="20">
        <v>35886</v>
      </c>
      <c r="Y79" s="25">
        <f t="shared" si="3"/>
        <v>0.15187239917330325</v>
      </c>
      <c r="Z79" s="25">
        <f>+daily_flow!X192</f>
        <v>0.13888537090979386</v>
      </c>
      <c r="AA79" s="25">
        <f>AVERAGE(Y65:Y94)</f>
        <v>0.1417268916369643</v>
      </c>
      <c r="AB79" s="25">
        <f>AVERAGE(Y72:Y79)</f>
        <v>0.14579589864575887</v>
      </c>
      <c r="AC79">
        <v>0.1459427693490775</v>
      </c>
      <c r="AD79">
        <v>0.14579589864575887</v>
      </c>
    </row>
    <row r="80" spans="1:30" ht="12.75">
      <c r="A80" s="3">
        <f aca="true" t="shared" si="5" ref="A80:A142">A79+1</f>
        <v>35887</v>
      </c>
      <c r="B80" s="13">
        <f>+B79+1</f>
        <v>2</v>
      </c>
      <c r="C80" s="3">
        <v>35887</v>
      </c>
      <c r="D80" s="2"/>
      <c r="E80" s="5">
        <v>252</v>
      </c>
      <c r="F80" s="2">
        <v>59.2</v>
      </c>
      <c r="G80" s="9">
        <v>73.1</v>
      </c>
      <c r="H80" s="2">
        <v>53.1</v>
      </c>
      <c r="J80" s="5">
        <v>93.4</v>
      </c>
      <c r="K80" s="16">
        <v>277.7</v>
      </c>
      <c r="L80" s="2">
        <v>104.5</v>
      </c>
      <c r="M80" s="5">
        <v>41.6</v>
      </c>
      <c r="N80" s="2">
        <v>89</v>
      </c>
      <c r="O80" s="9">
        <v>83.5</v>
      </c>
      <c r="P80" s="2">
        <v>77.1</v>
      </c>
      <c r="Q80" s="5">
        <v>65</v>
      </c>
      <c r="R80" s="5">
        <v>89</v>
      </c>
      <c r="S80" s="16">
        <v>126.1</v>
      </c>
      <c r="T80" s="5">
        <v>184.8</v>
      </c>
      <c r="U80" s="17">
        <v>184.8</v>
      </c>
      <c r="V80" s="6">
        <v>155.1</v>
      </c>
      <c r="W80" s="24">
        <f aca="true" t="shared" si="6" ref="W80:W135">AVERAGE(D80:V80)</f>
        <v>118.17647058823526</v>
      </c>
      <c r="X80" s="20">
        <v>35887</v>
      </c>
      <c r="Y80" s="25">
        <f aca="true" t="shared" si="7" ref="Y80:Y135">+W80/$W$136</f>
        <v>0.1496672471005426</v>
      </c>
      <c r="Z80" s="25">
        <f>+daily_flow!X193</f>
        <v>0.1370589842890757</v>
      </c>
      <c r="AA80" s="25">
        <f>AVERAGE(Y66:Y95)</f>
        <v>0.1435102570764858</v>
      </c>
      <c r="AB80" s="25">
        <f aca="true" t="shared" si="8" ref="AB80:AB143">AVERAGE(Y73:Y80)</f>
        <v>0.14889898901503948</v>
      </c>
      <c r="AC80">
        <v>0.1471001844713513</v>
      </c>
      <c r="AD80">
        <v>0.14889898901503948</v>
      </c>
    </row>
    <row r="81" spans="1:30" ht="12.75">
      <c r="A81" s="3">
        <f t="shared" si="5"/>
        <v>35888</v>
      </c>
      <c r="B81" s="13">
        <f aca="true" t="shared" si="9" ref="B81:B144">+B80+1</f>
        <v>3</v>
      </c>
      <c r="C81" s="3">
        <v>35888</v>
      </c>
      <c r="D81" s="2"/>
      <c r="E81" s="5">
        <v>228</v>
      </c>
      <c r="F81" s="2">
        <v>59.2</v>
      </c>
      <c r="G81" s="9">
        <v>73.1</v>
      </c>
      <c r="H81" s="2">
        <v>55.5</v>
      </c>
      <c r="J81" s="5">
        <v>89.2</v>
      </c>
      <c r="K81" s="16">
        <v>258.8</v>
      </c>
      <c r="L81" s="2">
        <v>107.8</v>
      </c>
      <c r="M81" s="5">
        <v>53.1</v>
      </c>
      <c r="N81" s="5">
        <v>81.8</v>
      </c>
      <c r="O81" s="9">
        <v>87.1</v>
      </c>
      <c r="P81" s="5">
        <v>78.1</v>
      </c>
      <c r="Q81" s="5">
        <v>65</v>
      </c>
      <c r="R81" s="5">
        <v>87.1</v>
      </c>
      <c r="S81" s="16">
        <v>112.9</v>
      </c>
      <c r="T81" s="5">
        <v>176.4</v>
      </c>
      <c r="U81" s="17">
        <v>243.5</v>
      </c>
      <c r="V81" s="6">
        <v>176.4</v>
      </c>
      <c r="W81" s="24">
        <f t="shared" si="6"/>
        <v>119.58823529411765</v>
      </c>
      <c r="X81" s="20">
        <v>35888</v>
      </c>
      <c r="Y81" s="25">
        <f t="shared" si="7"/>
        <v>0.1514552082406188</v>
      </c>
      <c r="Z81" s="25">
        <f>+daily_flow!X194</f>
        <v>0.1385854169027416</v>
      </c>
      <c r="AA81" s="25">
        <f aca="true" t="shared" si="10" ref="AA81:AA144">AVERAGE(Y67:Y96)</f>
        <v>0.14610696539602494</v>
      </c>
      <c r="AB81" s="25">
        <f t="shared" si="8"/>
        <v>0.15150032114901424</v>
      </c>
      <c r="AC81">
        <v>0.1487165199665754</v>
      </c>
      <c r="AD81">
        <v>0.15150032114901424</v>
      </c>
    </row>
    <row r="82" spans="1:30" ht="12.75">
      <c r="A82" s="3">
        <f t="shared" si="5"/>
        <v>35889</v>
      </c>
      <c r="B82" s="13">
        <f t="shared" si="9"/>
        <v>4</v>
      </c>
      <c r="C82" s="3">
        <v>35889</v>
      </c>
      <c r="D82" s="2"/>
      <c r="E82" s="5">
        <v>216</v>
      </c>
      <c r="F82" s="2">
        <v>59.2</v>
      </c>
      <c r="G82" s="9">
        <v>75.7</v>
      </c>
      <c r="H82" s="2">
        <v>54.3</v>
      </c>
      <c r="J82" s="5">
        <v>94.8</v>
      </c>
      <c r="K82" s="16">
        <v>225.8</v>
      </c>
      <c r="L82" s="2">
        <v>109.5</v>
      </c>
      <c r="M82" s="5">
        <v>78.3</v>
      </c>
      <c r="N82" s="5">
        <v>78.1</v>
      </c>
      <c r="O82" s="9">
        <v>81.8</v>
      </c>
      <c r="P82" s="5">
        <v>77.1</v>
      </c>
      <c r="Q82" s="5">
        <v>63.2</v>
      </c>
      <c r="R82" s="5">
        <v>81.8</v>
      </c>
      <c r="S82" s="16">
        <v>98.5</v>
      </c>
      <c r="T82" s="5">
        <v>173.6</v>
      </c>
      <c r="U82" s="17">
        <v>257.1</v>
      </c>
      <c r="V82" s="6">
        <v>196.4</v>
      </c>
      <c r="W82" s="24">
        <f t="shared" si="6"/>
        <v>118.8941176470588</v>
      </c>
      <c r="X82" s="20">
        <v>35889</v>
      </c>
      <c r="Y82" s="25">
        <f t="shared" si="7"/>
        <v>0.15057612734674802</v>
      </c>
      <c r="Z82" s="25">
        <f>+daily_flow!X195</f>
        <v>0.13472600867866927</v>
      </c>
      <c r="AA82" s="25">
        <f t="shared" si="10"/>
        <v>0.14902729847581692</v>
      </c>
      <c r="AB82" s="25">
        <f t="shared" si="8"/>
        <v>0.15271091983760748</v>
      </c>
      <c r="AC82">
        <v>0.15052266422997423</v>
      </c>
      <c r="AD82">
        <v>0.15271091983760748</v>
      </c>
    </row>
    <row r="83" spans="1:30" ht="12.75">
      <c r="A83" s="3">
        <f t="shared" si="5"/>
        <v>35890</v>
      </c>
      <c r="B83" s="13">
        <f t="shared" si="9"/>
        <v>5</v>
      </c>
      <c r="C83" s="3">
        <v>35890</v>
      </c>
      <c r="D83" s="2"/>
      <c r="E83" s="5">
        <v>210</v>
      </c>
      <c r="F83" s="2">
        <v>59.2</v>
      </c>
      <c r="G83" s="9">
        <v>73.1</v>
      </c>
      <c r="H83" s="2">
        <v>57.9</v>
      </c>
      <c r="I83" s="10">
        <v>49.6</v>
      </c>
      <c r="J83" s="5">
        <v>101.8</v>
      </c>
      <c r="K83" s="16">
        <v>223</v>
      </c>
      <c r="L83" s="2">
        <v>119.9</v>
      </c>
      <c r="M83" s="5">
        <v>129.3</v>
      </c>
      <c r="N83" s="5">
        <v>77.1</v>
      </c>
      <c r="O83" s="9">
        <v>79</v>
      </c>
      <c r="P83" s="5">
        <v>76.2</v>
      </c>
      <c r="Q83" s="5">
        <v>69.6</v>
      </c>
      <c r="R83" s="5">
        <v>80</v>
      </c>
      <c r="S83" s="16">
        <v>81.8</v>
      </c>
      <c r="T83" s="5">
        <v>170.9</v>
      </c>
      <c r="U83" s="17">
        <v>250.2</v>
      </c>
      <c r="V83" s="6">
        <v>187.6</v>
      </c>
      <c r="W83" s="24">
        <f t="shared" si="6"/>
        <v>116.45555555555555</v>
      </c>
      <c r="X83" s="20">
        <v>35890</v>
      </c>
      <c r="Y83" s="25">
        <f t="shared" si="7"/>
        <v>0.14748775558118127</v>
      </c>
      <c r="Z83" s="25">
        <f>+daily_flow!X196</f>
        <v>0.13972524212954013</v>
      </c>
      <c r="AA83" s="25">
        <f t="shared" si="10"/>
        <v>0.15182714694349633</v>
      </c>
      <c r="AB83" s="25">
        <f t="shared" si="8"/>
        <v>0.15169629327860362</v>
      </c>
      <c r="AC83">
        <v>0.15095483761480466</v>
      </c>
      <c r="AD83">
        <v>0.15169629327860362</v>
      </c>
    </row>
    <row r="84" spans="1:30" ht="12.75">
      <c r="A84" s="3">
        <f t="shared" si="5"/>
        <v>35891</v>
      </c>
      <c r="B84" s="13">
        <f t="shared" si="9"/>
        <v>6</v>
      </c>
      <c r="C84" s="3">
        <v>35891</v>
      </c>
      <c r="D84" s="2">
        <v>52</v>
      </c>
      <c r="E84" s="5">
        <v>204</v>
      </c>
      <c r="F84" s="2">
        <v>59.2</v>
      </c>
      <c r="G84" s="9">
        <v>71.8</v>
      </c>
      <c r="H84" s="2">
        <v>66.6</v>
      </c>
      <c r="I84" s="2">
        <v>49.6</v>
      </c>
      <c r="J84" s="5">
        <v>101.8</v>
      </c>
      <c r="K84" s="16">
        <v>208.8</v>
      </c>
      <c r="L84" s="2">
        <v>135.8</v>
      </c>
      <c r="M84" s="5">
        <v>145.8</v>
      </c>
      <c r="N84" s="5">
        <v>76.2</v>
      </c>
      <c r="O84" s="16">
        <v>78.1</v>
      </c>
      <c r="P84" s="5">
        <v>73.4</v>
      </c>
      <c r="Q84" s="5">
        <v>64.1</v>
      </c>
      <c r="R84" s="5">
        <v>83.5</v>
      </c>
      <c r="S84" s="16">
        <v>77.1</v>
      </c>
      <c r="T84" s="5">
        <v>155.1</v>
      </c>
      <c r="U84" s="17">
        <v>236.9</v>
      </c>
      <c r="V84" s="6">
        <v>162.9</v>
      </c>
      <c r="W84" s="24">
        <f t="shared" si="6"/>
        <v>110.66842105263157</v>
      </c>
      <c r="X84" s="20">
        <v>35891</v>
      </c>
      <c r="Y84" s="25">
        <f t="shared" si="7"/>
        <v>0.14015850902861562</v>
      </c>
      <c r="Z84" s="25">
        <f>+daily_flow!X197</f>
        <v>0.14015850902861562</v>
      </c>
      <c r="AA84" s="25">
        <f t="shared" si="10"/>
        <v>0.1546778533536986</v>
      </c>
      <c r="AB84" s="25">
        <f t="shared" si="8"/>
        <v>0.14934738873808417</v>
      </c>
      <c r="AC84">
        <v>0.15052196281247046</v>
      </c>
      <c r="AD84">
        <v>0.14934738873808417</v>
      </c>
    </row>
    <row r="85" spans="1:30" ht="12.75">
      <c r="A85" s="3">
        <f t="shared" si="5"/>
        <v>35892</v>
      </c>
      <c r="B85" s="13">
        <f t="shared" si="9"/>
        <v>7</v>
      </c>
      <c r="C85" s="3">
        <v>35892</v>
      </c>
      <c r="D85" s="2"/>
      <c r="E85" s="5">
        <v>190</v>
      </c>
      <c r="F85" s="2">
        <v>57.9</v>
      </c>
      <c r="G85" s="9">
        <v>70.5</v>
      </c>
      <c r="H85" s="2">
        <v>79.7</v>
      </c>
      <c r="I85" s="2">
        <v>51.9</v>
      </c>
      <c r="J85" s="5">
        <v>101.8</v>
      </c>
      <c r="K85" s="16">
        <v>200.5</v>
      </c>
      <c r="L85" s="2">
        <v>181.9</v>
      </c>
      <c r="M85" s="5">
        <v>125.5</v>
      </c>
      <c r="N85" s="5">
        <v>74.3</v>
      </c>
      <c r="O85" s="16">
        <v>85.3</v>
      </c>
      <c r="P85" s="5">
        <v>71.5</v>
      </c>
      <c r="Q85" s="5">
        <v>53.4</v>
      </c>
      <c r="R85" s="5">
        <v>94.6</v>
      </c>
      <c r="S85" s="16">
        <v>70.5</v>
      </c>
      <c r="T85" s="5">
        <v>150</v>
      </c>
      <c r="U85" s="17">
        <v>230.3</v>
      </c>
      <c r="V85" s="6">
        <v>157.6</v>
      </c>
      <c r="W85" s="24">
        <f t="shared" si="6"/>
        <v>113.7333333333333</v>
      </c>
      <c r="X85" s="20">
        <v>35892</v>
      </c>
      <c r="Y85" s="25">
        <f t="shared" si="7"/>
        <v>0.14404013606802513</v>
      </c>
      <c r="Z85" s="25">
        <f>+daily_flow!X198</f>
        <v>0.13645907627497117</v>
      </c>
      <c r="AA85" s="25">
        <f t="shared" si="10"/>
        <v>0.15737334273232792</v>
      </c>
      <c r="AB85" s="25">
        <f t="shared" si="8"/>
        <v>0.1486631418040955</v>
      </c>
      <c r="AC85">
        <v>0.15092864119585905</v>
      </c>
      <c r="AD85">
        <v>0.1486631418040955</v>
      </c>
    </row>
    <row r="86" spans="1:30" ht="12.75">
      <c r="A86" s="3">
        <f t="shared" si="5"/>
        <v>35893</v>
      </c>
      <c r="B86" s="13">
        <f t="shared" si="9"/>
        <v>8</v>
      </c>
      <c r="C86" s="3">
        <v>35893</v>
      </c>
      <c r="D86" s="2"/>
      <c r="E86" s="5">
        <v>184</v>
      </c>
      <c r="F86" s="2">
        <v>56.7</v>
      </c>
      <c r="G86" s="9">
        <v>70.5</v>
      </c>
      <c r="H86" s="2">
        <v>89.2</v>
      </c>
      <c r="I86" s="2">
        <v>59.2</v>
      </c>
      <c r="J86" s="5">
        <v>66.6</v>
      </c>
      <c r="K86" s="16">
        <v>192.4</v>
      </c>
      <c r="L86" s="2">
        <v>179.3</v>
      </c>
      <c r="M86" s="5">
        <v>117.9</v>
      </c>
      <c r="N86" s="5">
        <v>72.4</v>
      </c>
      <c r="O86" s="16">
        <v>85.3</v>
      </c>
      <c r="P86" s="5">
        <v>71.5</v>
      </c>
      <c r="Q86" s="5">
        <v>46.5</v>
      </c>
      <c r="R86" s="5">
        <v>128.3</v>
      </c>
      <c r="S86" s="16">
        <v>64.1</v>
      </c>
      <c r="T86" s="5">
        <v>137.7</v>
      </c>
      <c r="U86" s="17">
        <v>214.5</v>
      </c>
      <c r="V86" s="6">
        <v>145</v>
      </c>
      <c r="W86" s="24">
        <f t="shared" si="6"/>
        <v>110.06111111111109</v>
      </c>
      <c r="X86" s="20">
        <v>35893</v>
      </c>
      <c r="Y86" s="25">
        <f t="shared" si="7"/>
        <v>0.1393893677043594</v>
      </c>
      <c r="Z86" s="25">
        <f>+daily_flow!X199</f>
        <v>0.13205308519360365</v>
      </c>
      <c r="AA86" s="25">
        <f t="shared" si="10"/>
        <v>0.15957990717022522</v>
      </c>
      <c r="AB86" s="25">
        <f t="shared" si="8"/>
        <v>0.14683084378042427</v>
      </c>
      <c r="AC86">
        <v>0.15114893566719192</v>
      </c>
      <c r="AD86">
        <v>0.14683084378042427</v>
      </c>
    </row>
    <row r="87" spans="1:30" ht="12.75">
      <c r="A87" s="3">
        <f t="shared" si="5"/>
        <v>35894</v>
      </c>
      <c r="B87" s="13">
        <f t="shared" si="9"/>
        <v>9</v>
      </c>
      <c r="C87" s="3">
        <v>35894</v>
      </c>
      <c r="D87" s="2"/>
      <c r="E87" s="5">
        <v>198</v>
      </c>
      <c r="F87" s="2">
        <v>56.7</v>
      </c>
      <c r="G87" s="9">
        <v>73.1</v>
      </c>
      <c r="H87" s="2">
        <v>96.2</v>
      </c>
      <c r="I87" s="2">
        <v>60.4</v>
      </c>
      <c r="J87" s="5">
        <v>46.1</v>
      </c>
      <c r="K87" s="16">
        <v>184.5</v>
      </c>
      <c r="L87" s="2">
        <v>164.2</v>
      </c>
      <c r="M87" s="5">
        <v>113.5</v>
      </c>
      <c r="N87" s="5">
        <v>70.5</v>
      </c>
      <c r="O87" s="16">
        <v>94.6</v>
      </c>
      <c r="P87" s="5">
        <v>71.5</v>
      </c>
      <c r="Q87" s="5">
        <v>39.8</v>
      </c>
      <c r="R87" s="5">
        <v>190.5</v>
      </c>
      <c r="S87" s="16">
        <v>61.4</v>
      </c>
      <c r="T87" s="5">
        <v>135.3</v>
      </c>
      <c r="U87" s="17">
        <v>199.3</v>
      </c>
      <c r="V87" s="6">
        <v>165.5</v>
      </c>
      <c r="W87" s="24">
        <f t="shared" si="6"/>
        <v>112.28333333333332</v>
      </c>
      <c r="X87" s="20">
        <v>35894</v>
      </c>
      <c r="Y87" s="25">
        <f t="shared" si="7"/>
        <v>0.14220375098040522</v>
      </c>
      <c r="Z87" s="25">
        <f>+daily_flow!X200</f>
        <v>0.1347193430340681</v>
      </c>
      <c r="AA87" s="25">
        <f t="shared" si="10"/>
        <v>0.16158243344952908</v>
      </c>
      <c r="AB87" s="25">
        <f t="shared" si="8"/>
        <v>0.14562226275631202</v>
      </c>
      <c r="AC87">
        <v>0.15143920343252526</v>
      </c>
      <c r="AD87">
        <v>0.14562226275631202</v>
      </c>
    </row>
    <row r="88" spans="1:30" ht="12.75">
      <c r="A88" s="3">
        <f t="shared" si="5"/>
        <v>35895</v>
      </c>
      <c r="B88" s="13">
        <f t="shared" si="9"/>
        <v>10</v>
      </c>
      <c r="C88" s="3">
        <v>35895</v>
      </c>
      <c r="D88" s="2">
        <v>52</v>
      </c>
      <c r="E88" s="5">
        <v>249</v>
      </c>
      <c r="F88" s="5">
        <v>62.9</v>
      </c>
      <c r="G88" s="9">
        <v>78.3</v>
      </c>
      <c r="H88" s="2">
        <v>96.2</v>
      </c>
      <c r="I88" s="2">
        <v>56.7</v>
      </c>
      <c r="J88" s="5">
        <v>47.2</v>
      </c>
      <c r="K88" s="16">
        <v>179.3</v>
      </c>
      <c r="L88" s="2">
        <v>152</v>
      </c>
      <c r="M88" s="5">
        <v>120.9</v>
      </c>
      <c r="N88" s="5">
        <v>69.6</v>
      </c>
      <c r="O88" s="16">
        <v>128.3</v>
      </c>
      <c r="P88" s="5">
        <v>76.2</v>
      </c>
      <c r="Q88" s="5">
        <v>37.4</v>
      </c>
      <c r="R88" s="5">
        <v>271.1</v>
      </c>
      <c r="S88" s="16">
        <v>64.1</v>
      </c>
      <c r="T88" s="5">
        <v>152.5</v>
      </c>
      <c r="U88" s="17">
        <v>233.6</v>
      </c>
      <c r="V88" s="6">
        <v>196.4</v>
      </c>
      <c r="W88" s="24">
        <f t="shared" si="6"/>
        <v>122.30000000000001</v>
      </c>
      <c r="X88" s="20">
        <v>35895</v>
      </c>
      <c r="Y88" s="25">
        <f t="shared" si="7"/>
        <v>0.1548895835971818</v>
      </c>
      <c r="Z88" s="25">
        <f>+daily_flow!X201</f>
        <v>0.1548895835971818</v>
      </c>
      <c r="AA88" s="25">
        <f t="shared" si="10"/>
        <v>0.16349109912079285</v>
      </c>
      <c r="AB88" s="25">
        <f t="shared" si="8"/>
        <v>0.1462750548183919</v>
      </c>
      <c r="AC88">
        <v>0.1524148185440905</v>
      </c>
      <c r="AD88">
        <v>0.1462750548183919</v>
      </c>
    </row>
    <row r="89" spans="1:30" ht="12.75">
      <c r="A89" s="3">
        <f t="shared" si="5"/>
        <v>35896</v>
      </c>
      <c r="B89" s="13">
        <f t="shared" si="9"/>
        <v>11</v>
      </c>
      <c r="C89" s="3">
        <v>35896</v>
      </c>
      <c r="D89" s="2"/>
      <c r="E89" s="5">
        <v>252</v>
      </c>
      <c r="F89" s="5">
        <v>71.8</v>
      </c>
      <c r="G89" s="9">
        <v>86.4</v>
      </c>
      <c r="H89" s="2">
        <v>94.8</v>
      </c>
      <c r="I89" s="2">
        <v>54.3</v>
      </c>
      <c r="J89" s="5">
        <v>43.8</v>
      </c>
      <c r="K89" s="16">
        <v>176.7</v>
      </c>
      <c r="L89" s="2">
        <v>149.7</v>
      </c>
      <c r="M89" s="5">
        <v>141</v>
      </c>
      <c r="N89" s="5">
        <v>70.5</v>
      </c>
      <c r="O89" s="16">
        <v>133</v>
      </c>
      <c r="P89" s="5">
        <v>73.4</v>
      </c>
      <c r="Q89" s="5">
        <v>39</v>
      </c>
      <c r="R89" s="5">
        <v>267.6</v>
      </c>
      <c r="S89" s="16">
        <v>64.1</v>
      </c>
      <c r="T89" s="5">
        <v>160.2</v>
      </c>
      <c r="U89" s="17">
        <v>315.8</v>
      </c>
      <c r="V89" s="6">
        <v>193.4</v>
      </c>
      <c r="W89" s="24">
        <f t="shared" si="6"/>
        <v>132.63888888888889</v>
      </c>
      <c r="X89" s="20">
        <v>35896</v>
      </c>
      <c r="Y89" s="25">
        <f t="shared" si="7"/>
        <v>0.16798350178898497</v>
      </c>
      <c r="Z89" s="25">
        <f>+daily_flow!X202</f>
        <v>0.15914226485272262</v>
      </c>
      <c r="AA89" s="25">
        <f t="shared" si="10"/>
        <v>0.16532083163370295</v>
      </c>
      <c r="AB89" s="25">
        <f t="shared" si="8"/>
        <v>0.14834109151193767</v>
      </c>
      <c r="AC89">
        <v>0.15518235061618801</v>
      </c>
      <c r="AD89">
        <v>0.14834109151193767</v>
      </c>
    </row>
    <row r="90" spans="1:30" ht="12.75">
      <c r="A90" s="3">
        <f t="shared" si="5"/>
        <v>35897</v>
      </c>
      <c r="B90" s="13">
        <f t="shared" si="9"/>
        <v>12</v>
      </c>
      <c r="C90" s="3">
        <v>35897</v>
      </c>
      <c r="D90" s="2"/>
      <c r="E90" s="5">
        <v>237</v>
      </c>
      <c r="F90" s="5">
        <v>81</v>
      </c>
      <c r="G90" s="9">
        <v>94.8</v>
      </c>
      <c r="H90" s="2">
        <v>94.8</v>
      </c>
      <c r="I90" s="2">
        <v>55.5</v>
      </c>
      <c r="J90" s="5">
        <v>36.1</v>
      </c>
      <c r="K90" s="16">
        <v>192.4</v>
      </c>
      <c r="L90" s="5">
        <v>142.7</v>
      </c>
      <c r="M90" s="5">
        <v>160.7</v>
      </c>
      <c r="N90" s="5">
        <v>69.6</v>
      </c>
      <c r="O90" s="16">
        <v>126.1</v>
      </c>
      <c r="P90" s="5">
        <v>72.4</v>
      </c>
      <c r="Q90" s="5">
        <v>52.5</v>
      </c>
      <c r="R90" s="5">
        <v>193.4</v>
      </c>
      <c r="S90" s="16">
        <v>64.1</v>
      </c>
      <c r="T90" s="5">
        <v>160.2</v>
      </c>
      <c r="U90" s="17">
        <v>285.6</v>
      </c>
      <c r="V90" s="6">
        <v>184.8</v>
      </c>
      <c r="W90" s="24">
        <f t="shared" si="6"/>
        <v>127.98333333333335</v>
      </c>
      <c r="X90" s="20">
        <v>35897</v>
      </c>
      <c r="Y90" s="25">
        <f t="shared" si="7"/>
        <v>0.162087368825669</v>
      </c>
      <c r="Z90" s="25">
        <f>+daily_flow!X203</f>
        <v>0.15355645467694956</v>
      </c>
      <c r="AA90" s="25">
        <f t="shared" si="10"/>
        <v>0.16736134228481486</v>
      </c>
      <c r="AB90" s="25">
        <f>AVERAGE(Y83:Y90)</f>
        <v>0.1497799966968028</v>
      </c>
      <c r="AC90">
        <v>0.1587449183717756</v>
      </c>
      <c r="AD90">
        <v>0.1497799966968028</v>
      </c>
    </row>
    <row r="91" spans="1:30" ht="12.75">
      <c r="A91" s="3">
        <f t="shared" si="5"/>
        <v>35898</v>
      </c>
      <c r="B91" s="13">
        <f t="shared" si="9"/>
        <v>13</v>
      </c>
      <c r="C91" s="3">
        <v>35898</v>
      </c>
      <c r="D91" s="2">
        <v>54</v>
      </c>
      <c r="E91" s="5">
        <v>219</v>
      </c>
      <c r="F91" s="5">
        <v>87.8</v>
      </c>
      <c r="G91" s="9">
        <v>112</v>
      </c>
      <c r="H91" s="2">
        <v>92</v>
      </c>
      <c r="I91" s="2">
        <v>54.3</v>
      </c>
      <c r="J91" s="5">
        <v>35.1</v>
      </c>
      <c r="K91" s="16">
        <v>217.2</v>
      </c>
      <c r="L91" s="5">
        <v>133.6</v>
      </c>
      <c r="M91" s="5">
        <v>173.7</v>
      </c>
      <c r="N91" s="5">
        <v>68.7</v>
      </c>
      <c r="O91" s="16">
        <v>112.9</v>
      </c>
      <c r="P91" s="5">
        <v>70.5</v>
      </c>
      <c r="Q91" s="5">
        <v>60.5</v>
      </c>
      <c r="R91" s="5">
        <v>142.5</v>
      </c>
      <c r="S91" s="16">
        <v>68.7</v>
      </c>
      <c r="T91" s="5">
        <v>160.2</v>
      </c>
      <c r="U91" s="17">
        <v>253.6</v>
      </c>
      <c r="V91" s="6">
        <v>170.9</v>
      </c>
      <c r="W91" s="24">
        <f t="shared" si="6"/>
        <v>120.37894736842107</v>
      </c>
      <c r="X91" s="20">
        <v>35898</v>
      </c>
      <c r="Y91" s="25">
        <f t="shared" si="7"/>
        <v>0.15245662331775797</v>
      </c>
      <c r="Z91" s="25">
        <f>+daily_flow!X204</f>
        <v>0.15245662331775797</v>
      </c>
      <c r="AA91" s="25">
        <f t="shared" si="10"/>
        <v>0.17021154577648862</v>
      </c>
      <c r="AB91" s="25">
        <f t="shared" si="8"/>
        <v>0.1504011051638749</v>
      </c>
      <c r="AC91">
        <v>0.16243388359463898</v>
      </c>
      <c r="AD91">
        <v>0.1504011051638749</v>
      </c>
    </row>
    <row r="92" spans="1:30" ht="12.75">
      <c r="A92" s="3">
        <f t="shared" si="5"/>
        <v>35899</v>
      </c>
      <c r="B92" s="13">
        <f t="shared" si="9"/>
        <v>14</v>
      </c>
      <c r="C92" s="3">
        <v>35899</v>
      </c>
      <c r="D92" s="2"/>
      <c r="E92" s="5">
        <v>207</v>
      </c>
      <c r="F92" s="5">
        <v>97.6</v>
      </c>
      <c r="G92" s="9">
        <v>109.1</v>
      </c>
      <c r="H92" s="5">
        <v>92</v>
      </c>
      <c r="I92" s="2">
        <v>55.5</v>
      </c>
      <c r="J92" s="5">
        <v>35.1</v>
      </c>
      <c r="K92" s="16">
        <v>206</v>
      </c>
      <c r="L92" s="5">
        <v>131.4</v>
      </c>
      <c r="M92" s="5">
        <v>192.7</v>
      </c>
      <c r="N92" s="5">
        <v>69.6</v>
      </c>
      <c r="O92" s="16">
        <v>117.2</v>
      </c>
      <c r="P92" s="5">
        <v>70.5</v>
      </c>
      <c r="Q92" s="5">
        <v>55.1</v>
      </c>
      <c r="R92" s="5">
        <v>126.1</v>
      </c>
      <c r="S92" s="16">
        <v>92.7</v>
      </c>
      <c r="T92" s="5">
        <v>157.6</v>
      </c>
      <c r="U92" s="17">
        <v>233.6</v>
      </c>
      <c r="V92" s="6">
        <v>162.9</v>
      </c>
      <c r="W92" s="24">
        <f t="shared" si="6"/>
        <v>122.8722222222222</v>
      </c>
      <c r="X92" s="20">
        <v>35899</v>
      </c>
      <c r="Y92" s="25">
        <f t="shared" si="7"/>
        <v>0.15561428729076357</v>
      </c>
      <c r="Z92" s="25">
        <f>+daily_flow!X205</f>
        <v>0.14742406164388128</v>
      </c>
      <c r="AA92" s="25">
        <f t="shared" si="10"/>
        <v>0.17392996327346005</v>
      </c>
      <c r="AB92" s="25">
        <f t="shared" si="8"/>
        <v>0.15233307744664337</v>
      </c>
      <c r="AC92">
        <v>0.1666187234006835</v>
      </c>
      <c r="AD92">
        <v>0.15233307744664337</v>
      </c>
    </row>
    <row r="93" spans="1:30" ht="12.75">
      <c r="A93" s="3">
        <f t="shared" si="5"/>
        <v>35900</v>
      </c>
      <c r="B93" s="13">
        <f t="shared" si="9"/>
        <v>15</v>
      </c>
      <c r="C93" s="3">
        <v>35900</v>
      </c>
      <c r="D93" s="2"/>
      <c r="E93" s="5">
        <v>196</v>
      </c>
      <c r="F93" s="5">
        <v>116.5</v>
      </c>
      <c r="G93" s="9">
        <v>101.8</v>
      </c>
      <c r="H93" s="5">
        <v>101.8</v>
      </c>
      <c r="I93" s="2">
        <v>54.3</v>
      </c>
      <c r="J93" s="5">
        <v>35.1</v>
      </c>
      <c r="K93" s="16">
        <v>195.1</v>
      </c>
      <c r="L93" s="5">
        <v>127</v>
      </c>
      <c r="M93" s="5">
        <v>252.4</v>
      </c>
      <c r="N93" s="5">
        <v>71.5</v>
      </c>
      <c r="O93" s="16">
        <v>137.7</v>
      </c>
      <c r="P93" s="5">
        <v>68.7</v>
      </c>
      <c r="Q93" s="5">
        <v>50.8</v>
      </c>
      <c r="R93" s="5">
        <v>121.6</v>
      </c>
      <c r="S93" s="16">
        <v>87.1</v>
      </c>
      <c r="T93" s="5">
        <v>150</v>
      </c>
      <c r="U93" s="17">
        <v>211.4</v>
      </c>
      <c r="V93" s="6">
        <v>157.6</v>
      </c>
      <c r="W93" s="24">
        <f t="shared" si="6"/>
        <v>124.24444444444443</v>
      </c>
      <c r="X93" s="20">
        <v>35900</v>
      </c>
      <c r="Y93" s="25">
        <f t="shared" si="7"/>
        <v>0.15735216896372187</v>
      </c>
      <c r="Z93" s="25">
        <f>+daily_flow!X206</f>
        <v>0.1490704758603681</v>
      </c>
      <c r="AA93" s="25">
        <f t="shared" si="10"/>
        <v>0.17827247389242004</v>
      </c>
      <c r="AB93" s="25">
        <f t="shared" si="8"/>
        <v>0.15399708155860548</v>
      </c>
      <c r="AC93">
        <v>0.1699969214596972</v>
      </c>
      <c r="AD93">
        <v>0.15399708155860548</v>
      </c>
    </row>
    <row r="94" spans="1:30" ht="12.75">
      <c r="A94" s="3">
        <f t="shared" si="5"/>
        <v>35901</v>
      </c>
      <c r="B94" s="13">
        <f t="shared" si="9"/>
        <v>16</v>
      </c>
      <c r="C94" s="3">
        <v>35901</v>
      </c>
      <c r="D94" s="2"/>
      <c r="E94" s="5">
        <v>201</v>
      </c>
      <c r="F94" s="5">
        <v>116.5</v>
      </c>
      <c r="G94" s="9">
        <v>97.6</v>
      </c>
      <c r="H94" s="5">
        <v>101.8</v>
      </c>
      <c r="I94" s="2">
        <v>53.1</v>
      </c>
      <c r="J94" s="5">
        <v>36.1</v>
      </c>
      <c r="K94" s="16">
        <v>189.8</v>
      </c>
      <c r="L94" s="5">
        <v>121.7</v>
      </c>
      <c r="M94" s="5">
        <v>239.8</v>
      </c>
      <c r="N94" s="5">
        <v>71.5</v>
      </c>
      <c r="O94" s="16">
        <v>160.2</v>
      </c>
      <c r="P94" s="5">
        <v>67.8</v>
      </c>
      <c r="Q94" s="5">
        <v>55.1</v>
      </c>
      <c r="R94" s="5">
        <v>119.3</v>
      </c>
      <c r="S94" s="16">
        <v>76.2</v>
      </c>
      <c r="T94" s="5">
        <v>155.1</v>
      </c>
      <c r="U94" s="17">
        <v>205.3</v>
      </c>
      <c r="V94" s="6">
        <v>152.5</v>
      </c>
      <c r="W94" s="24">
        <f t="shared" si="6"/>
        <v>123.35555555555555</v>
      </c>
      <c r="X94" s="20">
        <v>35901</v>
      </c>
      <c r="Y94" s="25">
        <f t="shared" si="7"/>
        <v>0.15622641565330356</v>
      </c>
      <c r="Z94" s="25">
        <f>+daily_flow!X207</f>
        <v>0.1480039727241823</v>
      </c>
      <c r="AA94" s="25">
        <f t="shared" si="10"/>
        <v>0.1831527582618886</v>
      </c>
      <c r="AB94" s="25">
        <f t="shared" si="8"/>
        <v>0.1561017125522235</v>
      </c>
      <c r="AC94">
        <v>0.17321704499137297</v>
      </c>
      <c r="AD94">
        <v>0.1561017125522235</v>
      </c>
    </row>
    <row r="95" spans="1:30" ht="12.75">
      <c r="A95" s="3">
        <f t="shared" si="5"/>
        <v>35902</v>
      </c>
      <c r="B95" s="13">
        <f t="shared" si="9"/>
        <v>17</v>
      </c>
      <c r="C95" s="3">
        <v>35902</v>
      </c>
      <c r="D95" s="2">
        <v>57</v>
      </c>
      <c r="E95" s="5">
        <v>201</v>
      </c>
      <c r="F95" s="5">
        <v>107.6</v>
      </c>
      <c r="G95" s="9">
        <v>93.4</v>
      </c>
      <c r="H95" s="5">
        <v>109.1</v>
      </c>
      <c r="I95" s="2">
        <v>53.1</v>
      </c>
      <c r="J95" s="5">
        <v>36.1</v>
      </c>
      <c r="K95" s="16">
        <v>187.1</v>
      </c>
      <c r="L95" s="5">
        <v>118.1</v>
      </c>
      <c r="M95" s="5">
        <v>236.7</v>
      </c>
      <c r="N95" s="5">
        <v>56</v>
      </c>
      <c r="O95" s="16">
        <v>196.4</v>
      </c>
      <c r="P95" s="5">
        <v>66.8</v>
      </c>
      <c r="Q95" s="5">
        <v>96.6</v>
      </c>
      <c r="R95" s="5">
        <v>117.2</v>
      </c>
      <c r="S95" s="16">
        <v>73.4</v>
      </c>
      <c r="T95" s="5">
        <v>296.7</v>
      </c>
      <c r="U95" s="17">
        <v>217.6</v>
      </c>
      <c r="V95" s="17">
        <v>145</v>
      </c>
      <c r="W95" s="24">
        <f t="shared" si="6"/>
        <v>129.73157894736843</v>
      </c>
      <c r="X95" s="20">
        <v>35902</v>
      </c>
      <c r="Y95" s="25">
        <f t="shared" si="7"/>
        <v>0.16430147377402135</v>
      </c>
      <c r="Z95" s="25">
        <f>+daily_flow!X208</f>
        <v>0.16430147377402135</v>
      </c>
      <c r="AA95" s="25">
        <f t="shared" si="10"/>
        <v>0.18840827921272846</v>
      </c>
      <c r="AB95" s="25">
        <f t="shared" si="8"/>
        <v>0.1588639279014255</v>
      </c>
      <c r="AC95">
        <v>0.17606468242770681</v>
      </c>
      <c r="AD95">
        <v>0.1588639279014255</v>
      </c>
    </row>
    <row r="96" spans="1:30" ht="12.75">
      <c r="A96" s="3">
        <f t="shared" si="5"/>
        <v>35903</v>
      </c>
      <c r="B96" s="13">
        <f t="shared" si="9"/>
        <v>18</v>
      </c>
      <c r="C96" s="3">
        <v>35903</v>
      </c>
      <c r="D96" s="5"/>
      <c r="E96" s="5">
        <v>201</v>
      </c>
      <c r="F96" s="5">
        <v>103.3</v>
      </c>
      <c r="G96" s="9">
        <v>89.2</v>
      </c>
      <c r="H96" s="5">
        <v>125.5</v>
      </c>
      <c r="I96" s="2">
        <v>53.1</v>
      </c>
      <c r="J96" s="5">
        <v>38.3</v>
      </c>
      <c r="K96" s="16">
        <v>184.5</v>
      </c>
      <c r="L96" s="5">
        <v>118.1</v>
      </c>
      <c r="M96" s="5">
        <v>227.6</v>
      </c>
      <c r="N96" s="5">
        <v>44.8</v>
      </c>
      <c r="O96" s="16">
        <v>292.9</v>
      </c>
      <c r="P96" s="5">
        <v>67.8</v>
      </c>
      <c r="Q96" s="5">
        <v>285.6</v>
      </c>
      <c r="R96" s="5">
        <v>117.2</v>
      </c>
      <c r="S96" s="16">
        <v>77.1</v>
      </c>
      <c r="T96" s="5">
        <v>339.6</v>
      </c>
      <c r="U96" s="17">
        <v>236.9</v>
      </c>
      <c r="V96" s="17">
        <v>140.1</v>
      </c>
      <c r="W96" s="24">
        <f t="shared" si="6"/>
        <v>152.36666666666667</v>
      </c>
      <c r="X96" s="20">
        <v>35903</v>
      </c>
      <c r="Y96" s="25">
        <f t="shared" si="7"/>
        <v>0.19296818932208176</v>
      </c>
      <c r="Z96" s="25">
        <f>+daily_flow!X209</f>
        <v>0.18281196883144588</v>
      </c>
      <c r="AA96" s="25">
        <f>AVERAGE(Y82:Y111)</f>
        <v>0.19380372642062715</v>
      </c>
      <c r="AB96" s="25">
        <f t="shared" si="8"/>
        <v>0.163623753617038</v>
      </c>
      <c r="AC96">
        <v>0.1782656782750102</v>
      </c>
      <c r="AD96">
        <v>0.163623753617038</v>
      </c>
    </row>
    <row r="97" spans="1:30" ht="12.75">
      <c r="A97" s="3">
        <f t="shared" si="5"/>
        <v>35904</v>
      </c>
      <c r="B97" s="13">
        <f t="shared" si="9"/>
        <v>19</v>
      </c>
      <c r="C97" s="3">
        <v>35904</v>
      </c>
      <c r="D97" s="5"/>
      <c r="E97" s="5">
        <v>224</v>
      </c>
      <c r="F97" s="5">
        <v>99</v>
      </c>
      <c r="G97" s="9">
        <v>87.8</v>
      </c>
      <c r="H97" s="5">
        <v>112</v>
      </c>
      <c r="I97" s="2">
        <v>56.7</v>
      </c>
      <c r="J97" s="5">
        <v>40.5</v>
      </c>
      <c r="K97" s="16">
        <v>187.1</v>
      </c>
      <c r="L97" s="5">
        <v>116.4</v>
      </c>
      <c r="M97" s="5">
        <v>236.7</v>
      </c>
      <c r="N97" s="5">
        <v>49</v>
      </c>
      <c r="O97" s="16">
        <v>308.1</v>
      </c>
      <c r="P97" s="5">
        <v>72.4</v>
      </c>
      <c r="Q97" s="5">
        <v>386.1</v>
      </c>
      <c r="R97" s="5">
        <v>135.3</v>
      </c>
      <c r="S97" s="16">
        <v>100.5</v>
      </c>
      <c r="T97" s="5">
        <v>315.8</v>
      </c>
      <c r="U97" s="17">
        <v>236.9</v>
      </c>
      <c r="V97" s="17">
        <v>135.3</v>
      </c>
      <c r="W97" s="24">
        <f t="shared" si="6"/>
        <v>161.08888888888893</v>
      </c>
      <c r="X97" s="20">
        <v>35904</v>
      </c>
      <c r="Y97" s="25">
        <f t="shared" si="7"/>
        <v>0.20401464368056166</v>
      </c>
      <c r="Z97" s="25">
        <f>+daily_flow!X210</f>
        <v>0.19327703085526893</v>
      </c>
      <c r="AA97" s="25">
        <f t="shared" si="10"/>
        <v>0.19933979258982765</v>
      </c>
      <c r="AB97" s="25">
        <f t="shared" si="8"/>
        <v>0.1681276463534851</v>
      </c>
      <c r="AC97">
        <v>0.1801189990374316</v>
      </c>
      <c r="AD97">
        <v>0.1681276463534851</v>
      </c>
    </row>
    <row r="98" spans="1:30" ht="12.75">
      <c r="A98" s="3">
        <f t="shared" si="5"/>
        <v>35905</v>
      </c>
      <c r="B98" s="13">
        <f t="shared" si="9"/>
        <v>20</v>
      </c>
      <c r="C98" s="3">
        <v>35905</v>
      </c>
      <c r="D98" s="5">
        <v>57</v>
      </c>
      <c r="E98" s="5">
        <v>216</v>
      </c>
      <c r="F98" s="5">
        <v>94.8</v>
      </c>
      <c r="G98" s="9">
        <v>87.8</v>
      </c>
      <c r="H98" s="5">
        <v>107.6</v>
      </c>
      <c r="I98" s="2">
        <v>62.9</v>
      </c>
      <c r="J98" s="5">
        <v>39.4</v>
      </c>
      <c r="K98" s="16">
        <v>184.5</v>
      </c>
      <c r="L98" s="5">
        <v>112.9</v>
      </c>
      <c r="M98" s="5">
        <v>218.6</v>
      </c>
      <c r="N98" s="5">
        <v>64.1</v>
      </c>
      <c r="O98" s="16">
        <v>250.2</v>
      </c>
      <c r="P98" s="5">
        <v>81.8</v>
      </c>
      <c r="Q98" s="5">
        <v>450.2</v>
      </c>
      <c r="R98" s="5">
        <v>179.2</v>
      </c>
      <c r="S98" s="16">
        <v>140.1</v>
      </c>
      <c r="T98" s="5">
        <v>339.6</v>
      </c>
      <c r="U98" s="17">
        <v>220.8</v>
      </c>
      <c r="V98" s="17">
        <v>135.3</v>
      </c>
      <c r="W98" s="24">
        <f t="shared" si="6"/>
        <v>160.14736842105265</v>
      </c>
      <c r="X98" s="20">
        <v>35905</v>
      </c>
      <c r="Y98" s="25">
        <f t="shared" si="7"/>
        <v>0.20282223392413168</v>
      </c>
      <c r="Z98" s="25">
        <f>+daily_flow!X211</f>
        <v>0.20282223392413168</v>
      </c>
      <c r="AA98" s="25">
        <f t="shared" si="10"/>
        <v>0.20465663166215753</v>
      </c>
      <c r="AB98" s="25">
        <f t="shared" si="8"/>
        <v>0.17321950449079293</v>
      </c>
      <c r="AC98">
        <v>0.18376784695482498</v>
      </c>
      <c r="AD98">
        <v>0.17321950449079293</v>
      </c>
    </row>
    <row r="99" spans="1:30" ht="12.75">
      <c r="A99" s="3">
        <f t="shared" si="5"/>
        <v>35906</v>
      </c>
      <c r="B99" s="13">
        <f t="shared" si="9"/>
        <v>21</v>
      </c>
      <c r="C99" s="3">
        <v>35906</v>
      </c>
      <c r="D99" s="5"/>
      <c r="E99" s="5">
        <v>207</v>
      </c>
      <c r="F99" s="5">
        <v>90.6</v>
      </c>
      <c r="G99" s="9">
        <v>87.8</v>
      </c>
      <c r="H99" s="5">
        <v>104.7</v>
      </c>
      <c r="I99" s="2">
        <v>66.6</v>
      </c>
      <c r="J99" s="5">
        <v>39.4</v>
      </c>
      <c r="K99" s="16">
        <v>179.3</v>
      </c>
      <c r="L99" s="5">
        <v>111.2</v>
      </c>
      <c r="M99" s="5">
        <v>195.5</v>
      </c>
      <c r="N99" s="5">
        <v>115</v>
      </c>
      <c r="O99" s="16">
        <v>230.3</v>
      </c>
      <c r="P99" s="5">
        <v>106.6</v>
      </c>
      <c r="Q99" s="5">
        <v>373.1</v>
      </c>
      <c r="R99" s="5">
        <v>187.6</v>
      </c>
      <c r="S99" s="16">
        <v>162.9</v>
      </c>
      <c r="T99" s="5">
        <v>296.7</v>
      </c>
      <c r="U99" s="17">
        <v>199.3</v>
      </c>
      <c r="V99" s="17">
        <v>130.6</v>
      </c>
      <c r="W99" s="24">
        <f t="shared" si="6"/>
        <v>160.23333333333332</v>
      </c>
      <c r="X99" s="20">
        <v>35906</v>
      </c>
      <c r="Y99" s="25">
        <f t="shared" si="7"/>
        <v>0.20293110611928394</v>
      </c>
      <c r="Z99" s="25">
        <f>+daily_flow!X212</f>
        <v>0.19225052158669004</v>
      </c>
      <c r="AA99" s="25">
        <f t="shared" si="10"/>
        <v>0.2097938439562724</v>
      </c>
      <c r="AB99" s="25">
        <f t="shared" si="8"/>
        <v>0.17952881484098368</v>
      </c>
      <c r="AC99">
        <v>0.18990112874050674</v>
      </c>
      <c r="AD99">
        <v>0.17952881484098368</v>
      </c>
    </row>
    <row r="100" spans="1:30" ht="12.75">
      <c r="A100" s="3">
        <f t="shared" si="5"/>
        <v>35907</v>
      </c>
      <c r="B100" s="13">
        <f t="shared" si="9"/>
        <v>22</v>
      </c>
      <c r="C100" s="3">
        <v>35907</v>
      </c>
      <c r="D100" s="5"/>
      <c r="E100" s="5">
        <v>219</v>
      </c>
      <c r="F100" s="5">
        <v>89.2</v>
      </c>
      <c r="G100" s="9">
        <v>90.6</v>
      </c>
      <c r="H100" s="5">
        <v>112</v>
      </c>
      <c r="I100" s="2">
        <v>67.9</v>
      </c>
      <c r="J100" s="5">
        <v>36.1</v>
      </c>
      <c r="K100" s="16">
        <v>174.2</v>
      </c>
      <c r="L100" s="5">
        <v>104.5</v>
      </c>
      <c r="M100" s="5">
        <v>160.7</v>
      </c>
      <c r="N100" s="5">
        <v>130.6</v>
      </c>
      <c r="O100" s="16">
        <v>193.4</v>
      </c>
      <c r="P100" s="5">
        <v>106.6</v>
      </c>
      <c r="Q100" s="5">
        <v>304.2</v>
      </c>
      <c r="R100" s="5">
        <v>223.9</v>
      </c>
      <c r="S100" s="16">
        <v>155.1</v>
      </c>
      <c r="T100" s="5">
        <v>274.7</v>
      </c>
      <c r="U100" s="17">
        <v>196.4</v>
      </c>
      <c r="V100" s="17">
        <v>128.3</v>
      </c>
      <c r="W100" s="24">
        <f t="shared" si="6"/>
        <v>153.74444444444444</v>
      </c>
      <c r="X100" s="20">
        <v>35907</v>
      </c>
      <c r="Y100" s="25">
        <f t="shared" si="7"/>
        <v>0.19471310695323016</v>
      </c>
      <c r="Z100" s="25">
        <f>+daily_flow!X213</f>
        <v>0.18446504869253383</v>
      </c>
      <c r="AA100" s="25">
        <f t="shared" si="10"/>
        <v>0.21478300487752378</v>
      </c>
      <c r="AB100" s="25">
        <f t="shared" si="8"/>
        <v>0.184416167298792</v>
      </c>
      <c r="AC100">
        <v>0.19693128535106105</v>
      </c>
      <c r="AD100">
        <v>0.184416167298792</v>
      </c>
    </row>
    <row r="101" spans="1:30" ht="12.75">
      <c r="A101" s="3">
        <f t="shared" si="5"/>
        <v>35908</v>
      </c>
      <c r="B101" s="13">
        <f t="shared" si="9"/>
        <v>23</v>
      </c>
      <c r="C101" s="3">
        <v>35908</v>
      </c>
      <c r="D101" s="5"/>
      <c r="E101" s="5">
        <v>219</v>
      </c>
      <c r="F101" s="5">
        <v>89.2</v>
      </c>
      <c r="G101" s="9">
        <v>94.8</v>
      </c>
      <c r="H101" s="5">
        <v>110.5</v>
      </c>
      <c r="I101" s="2">
        <v>70.5</v>
      </c>
      <c r="J101" s="5">
        <v>42.7</v>
      </c>
      <c r="K101" s="16">
        <v>171.6</v>
      </c>
      <c r="L101" s="5">
        <v>107.8</v>
      </c>
      <c r="M101" s="5">
        <v>127</v>
      </c>
      <c r="N101" s="5">
        <v>121.6</v>
      </c>
      <c r="O101" s="16">
        <v>182</v>
      </c>
      <c r="P101" s="5">
        <v>102.5</v>
      </c>
      <c r="Q101" s="5">
        <v>274.7</v>
      </c>
      <c r="R101" s="5">
        <v>230.3</v>
      </c>
      <c r="S101" s="16">
        <v>135.3</v>
      </c>
      <c r="T101" s="5">
        <v>260.5</v>
      </c>
      <c r="U101" s="17">
        <v>199.3</v>
      </c>
      <c r="V101" s="17">
        <v>128.3</v>
      </c>
      <c r="W101" s="24">
        <f t="shared" si="6"/>
        <v>148.20000000000002</v>
      </c>
      <c r="X101" s="20">
        <v>35908</v>
      </c>
      <c r="Y101" s="25">
        <f t="shared" si="7"/>
        <v>0.18769122067949587</v>
      </c>
      <c r="Z101" s="25">
        <f>+daily_flow!X214</f>
        <v>0.17781273538057502</v>
      </c>
      <c r="AA101" s="25">
        <f t="shared" si="10"/>
        <v>0.22021892445627478</v>
      </c>
      <c r="AB101" s="25">
        <f t="shared" si="8"/>
        <v>0.18820854876326376</v>
      </c>
      <c r="AC101">
        <v>0.20539601211764819</v>
      </c>
      <c r="AD101">
        <v>0.18820854876326376</v>
      </c>
    </row>
    <row r="102" spans="1:30" ht="12.75">
      <c r="A102" s="3">
        <f t="shared" si="5"/>
        <v>35909</v>
      </c>
      <c r="B102" s="13">
        <f t="shared" si="9"/>
        <v>24</v>
      </c>
      <c r="C102" s="3">
        <v>35909</v>
      </c>
      <c r="D102" s="5">
        <v>122</v>
      </c>
      <c r="E102" s="5">
        <v>219</v>
      </c>
      <c r="F102" s="5">
        <v>89.2</v>
      </c>
      <c r="G102" s="9">
        <v>97.6</v>
      </c>
      <c r="H102" s="5">
        <v>109.1</v>
      </c>
      <c r="I102" s="2">
        <v>66.6</v>
      </c>
      <c r="J102" s="5">
        <v>41.6</v>
      </c>
      <c r="K102" s="16">
        <v>166.6</v>
      </c>
      <c r="L102" s="5">
        <v>111.2</v>
      </c>
      <c r="M102" s="5">
        <v>112</v>
      </c>
      <c r="N102" s="5">
        <v>102.5</v>
      </c>
      <c r="O102" s="16">
        <v>211.4</v>
      </c>
      <c r="P102" s="5">
        <v>98.5</v>
      </c>
      <c r="Q102" s="5">
        <v>260.5</v>
      </c>
      <c r="R102" s="5">
        <v>214.5</v>
      </c>
      <c r="S102" s="16">
        <v>140.1</v>
      </c>
      <c r="T102" s="5">
        <v>243.5</v>
      </c>
      <c r="U102" s="17">
        <v>220.8</v>
      </c>
      <c r="V102" s="17">
        <v>147.5</v>
      </c>
      <c r="W102" s="24">
        <f t="shared" si="6"/>
        <v>146.0105263157895</v>
      </c>
      <c r="X102" s="20">
        <v>35909</v>
      </c>
      <c r="Y102" s="25">
        <f t="shared" si="7"/>
        <v>0.18491831252541283</v>
      </c>
      <c r="Z102" s="25">
        <f>+daily_flow!X215</f>
        <v>0.18491831252541283</v>
      </c>
      <c r="AA102" s="25">
        <f t="shared" si="10"/>
        <v>0.22582232452752313</v>
      </c>
      <c r="AB102" s="25">
        <f t="shared" si="8"/>
        <v>0.1917950358722774</v>
      </c>
      <c r="AC102">
        <v>0.21486631309125198</v>
      </c>
      <c r="AD102">
        <v>0.1917950358722774</v>
      </c>
    </row>
    <row r="103" spans="1:30" ht="12.75">
      <c r="A103" s="3">
        <f t="shared" si="5"/>
        <v>35910</v>
      </c>
      <c r="B103" s="13">
        <f t="shared" si="9"/>
        <v>25</v>
      </c>
      <c r="C103" s="3">
        <v>35910</v>
      </c>
      <c r="D103" s="5">
        <v>127</v>
      </c>
      <c r="E103" s="5">
        <v>216</v>
      </c>
      <c r="F103" s="5">
        <v>71.8</v>
      </c>
      <c r="G103" s="9">
        <v>96.2</v>
      </c>
      <c r="H103" s="5">
        <v>104.7</v>
      </c>
      <c r="I103" s="2">
        <v>65.4</v>
      </c>
      <c r="J103" s="5">
        <v>40.5</v>
      </c>
      <c r="K103" s="16">
        <v>161.7</v>
      </c>
      <c r="L103" s="5">
        <v>111.2</v>
      </c>
      <c r="M103" s="5">
        <v>153.1</v>
      </c>
      <c r="N103" s="5">
        <v>83.5</v>
      </c>
      <c r="O103" s="16">
        <v>236.9</v>
      </c>
      <c r="P103" s="5">
        <v>98.5</v>
      </c>
      <c r="Q103" s="5">
        <v>285.6</v>
      </c>
      <c r="R103" s="5">
        <v>184.8</v>
      </c>
      <c r="S103" s="16">
        <v>135.3</v>
      </c>
      <c r="T103" s="5">
        <v>230.3</v>
      </c>
      <c r="U103" s="17">
        <v>264</v>
      </c>
      <c r="V103" s="17">
        <v>152.5</v>
      </c>
      <c r="W103" s="24">
        <f t="shared" si="6"/>
        <v>148.3684210526316</v>
      </c>
      <c r="X103" s="20">
        <v>35910</v>
      </c>
      <c r="Y103" s="25">
        <f t="shared" si="7"/>
        <v>0.18790452130673302</v>
      </c>
      <c r="Z103" s="25">
        <f>+daily_flow!X216</f>
        <v>0.18790452130673302</v>
      </c>
      <c r="AA103" s="25">
        <f t="shared" si="10"/>
        <v>0.23100908477983997</v>
      </c>
      <c r="AB103" s="25">
        <f t="shared" si="8"/>
        <v>0.19474541681386637</v>
      </c>
      <c r="AC103">
        <v>0.22440173988136639</v>
      </c>
      <c r="AD103">
        <v>0.19474541681386637</v>
      </c>
    </row>
    <row r="104" spans="1:30" ht="12.75">
      <c r="A104" s="3">
        <f t="shared" si="5"/>
        <v>35911</v>
      </c>
      <c r="B104" s="13">
        <f t="shared" si="9"/>
        <v>26</v>
      </c>
      <c r="C104" s="3">
        <v>35911</v>
      </c>
      <c r="D104" s="5">
        <v>127</v>
      </c>
      <c r="E104" s="5">
        <v>210</v>
      </c>
      <c r="F104" s="5">
        <v>51.9</v>
      </c>
      <c r="G104" s="9">
        <v>94.8</v>
      </c>
      <c r="H104" s="5">
        <v>100.4</v>
      </c>
      <c r="I104" s="2">
        <v>64.1</v>
      </c>
      <c r="J104" s="5">
        <v>47.2</v>
      </c>
      <c r="K104" s="16">
        <v>159.2</v>
      </c>
      <c r="L104" s="5">
        <v>111.2</v>
      </c>
      <c r="M104" s="5">
        <v>165.8</v>
      </c>
      <c r="N104" s="5">
        <v>80</v>
      </c>
      <c r="O104" s="16">
        <v>246.9</v>
      </c>
      <c r="P104" s="5">
        <v>96.6</v>
      </c>
      <c r="Q104" s="5">
        <v>360.3</v>
      </c>
      <c r="R104" s="5">
        <v>165.5</v>
      </c>
      <c r="S104" s="16">
        <v>117.2</v>
      </c>
      <c r="T104" s="5">
        <v>227.1</v>
      </c>
      <c r="U104" s="17">
        <v>364.5</v>
      </c>
      <c r="V104" s="17">
        <v>147.5</v>
      </c>
      <c r="W104" s="24">
        <f t="shared" si="6"/>
        <v>154.5894736842105</v>
      </c>
      <c r="X104" s="20">
        <v>35911</v>
      </c>
      <c r="Y104" s="25">
        <f t="shared" si="7"/>
        <v>0.19578331322530546</v>
      </c>
      <c r="Z104" s="25">
        <f>+daily_flow!X217</f>
        <v>0.19578331322530546</v>
      </c>
      <c r="AA104" s="25">
        <f t="shared" si="10"/>
        <v>0.23535255458360588</v>
      </c>
      <c r="AB104" s="25">
        <f t="shared" si="8"/>
        <v>0.19509730730176933</v>
      </c>
      <c r="AC104">
        <v>0.23242510222506627</v>
      </c>
      <c r="AD104">
        <v>0.19509730730176933</v>
      </c>
    </row>
    <row r="105" spans="1:30" ht="12.75">
      <c r="A105" s="3">
        <f t="shared" si="5"/>
        <v>35912</v>
      </c>
      <c r="B105" s="13">
        <f t="shared" si="9"/>
        <v>27</v>
      </c>
      <c r="C105" s="3">
        <v>35912</v>
      </c>
      <c r="D105" s="5">
        <v>122</v>
      </c>
      <c r="E105" s="5">
        <v>228</v>
      </c>
      <c r="F105" s="5">
        <v>46.1</v>
      </c>
      <c r="G105" s="9">
        <v>100.4</v>
      </c>
      <c r="H105" s="5">
        <v>99</v>
      </c>
      <c r="I105" s="2">
        <v>62.9</v>
      </c>
      <c r="J105" s="5">
        <v>60.4</v>
      </c>
      <c r="K105" s="16">
        <v>149.7</v>
      </c>
      <c r="L105" s="5">
        <v>118.1</v>
      </c>
      <c r="M105" s="5">
        <v>131.6</v>
      </c>
      <c r="N105" s="5">
        <v>94.6</v>
      </c>
      <c r="O105" s="16">
        <v>274.7</v>
      </c>
      <c r="P105" s="5">
        <v>106.6</v>
      </c>
      <c r="Q105" s="5">
        <v>499.6</v>
      </c>
      <c r="R105" s="5">
        <v>165.5</v>
      </c>
      <c r="S105" s="16">
        <v>119.3</v>
      </c>
      <c r="T105" s="5">
        <v>227.1</v>
      </c>
      <c r="U105" s="17">
        <v>504.7</v>
      </c>
      <c r="V105" s="17">
        <v>142.5</v>
      </c>
      <c r="W105" s="24">
        <f t="shared" si="6"/>
        <v>171.2</v>
      </c>
      <c r="X105" s="20">
        <v>35912</v>
      </c>
      <c r="Y105" s="25">
        <f t="shared" si="7"/>
        <v>0.2168200875865701</v>
      </c>
      <c r="Z105" s="25">
        <f>+daily_flow!X218</f>
        <v>0.2168200875865701</v>
      </c>
      <c r="AA105" s="25">
        <f t="shared" si="10"/>
        <v>0.23961216070326014</v>
      </c>
      <c r="AB105" s="25">
        <f t="shared" si="8"/>
        <v>0.19669798779002037</v>
      </c>
      <c r="AC105">
        <v>0.23993466680787962</v>
      </c>
      <c r="AD105">
        <v>0.19669798779002037</v>
      </c>
    </row>
    <row r="106" spans="1:30" ht="12.75">
      <c r="A106" s="3">
        <f t="shared" si="5"/>
        <v>35913</v>
      </c>
      <c r="B106" s="13">
        <f t="shared" si="9"/>
        <v>28</v>
      </c>
      <c r="C106" s="3">
        <v>35913</v>
      </c>
      <c r="D106" s="5">
        <v>118</v>
      </c>
      <c r="E106" s="5">
        <v>265</v>
      </c>
      <c r="F106" s="5">
        <v>43.8</v>
      </c>
      <c r="G106" s="16">
        <v>107.6</v>
      </c>
      <c r="H106" s="5">
        <v>99</v>
      </c>
      <c r="I106" s="2">
        <v>59.2</v>
      </c>
      <c r="J106" s="5">
        <v>69.2</v>
      </c>
      <c r="K106" s="16">
        <v>156.8</v>
      </c>
      <c r="L106" s="5">
        <v>149.7</v>
      </c>
      <c r="M106" s="5">
        <v>129.3</v>
      </c>
      <c r="N106" s="5">
        <v>128.3</v>
      </c>
      <c r="O106" s="16">
        <v>278.3</v>
      </c>
      <c r="P106" s="5">
        <v>145</v>
      </c>
      <c r="Q106" s="5">
        <v>642.5</v>
      </c>
      <c r="R106" s="5">
        <v>162.9</v>
      </c>
      <c r="S106" s="16">
        <v>92.7</v>
      </c>
      <c r="T106" s="5">
        <v>220.8</v>
      </c>
      <c r="U106" s="17">
        <v>690.7</v>
      </c>
      <c r="V106" s="17">
        <v>108.6</v>
      </c>
      <c r="W106" s="24">
        <f t="shared" si="6"/>
        <v>193.02105263157895</v>
      </c>
      <c r="X106" s="20">
        <v>35913</v>
      </c>
      <c r="Y106" s="25">
        <f t="shared" si="7"/>
        <v>0.24445585010298426</v>
      </c>
      <c r="Z106" s="25">
        <f>+daily_flow!X219</f>
        <v>0.24445585010298426</v>
      </c>
      <c r="AA106" s="25">
        <f t="shared" si="10"/>
        <v>0.24420301232823316</v>
      </c>
      <c r="AB106" s="25">
        <f t="shared" si="8"/>
        <v>0.20190218981237695</v>
      </c>
      <c r="AC106">
        <v>0.24687937972967608</v>
      </c>
      <c r="AD106">
        <v>0.20190218981237695</v>
      </c>
    </row>
    <row r="107" spans="1:30" ht="12.75">
      <c r="A107" s="3">
        <f t="shared" si="5"/>
        <v>35914</v>
      </c>
      <c r="B107" s="13">
        <f t="shared" si="9"/>
        <v>29</v>
      </c>
      <c r="C107" s="3">
        <v>35914</v>
      </c>
      <c r="D107" s="5">
        <v>116</v>
      </c>
      <c r="E107" s="5">
        <v>324</v>
      </c>
      <c r="F107" s="5">
        <v>43.8</v>
      </c>
      <c r="G107" s="16">
        <v>119.4</v>
      </c>
      <c r="H107" s="5">
        <v>92</v>
      </c>
      <c r="I107" s="2">
        <v>57.9</v>
      </c>
      <c r="J107" s="5">
        <v>73.1</v>
      </c>
      <c r="K107" s="16">
        <v>164.2</v>
      </c>
      <c r="L107" s="5">
        <v>189.8</v>
      </c>
      <c r="M107" s="5">
        <v>133.9</v>
      </c>
      <c r="N107" s="5">
        <v>155.1</v>
      </c>
      <c r="O107" s="16">
        <v>246.9</v>
      </c>
      <c r="P107" s="5">
        <v>205.3</v>
      </c>
      <c r="Q107" s="5">
        <v>596.3</v>
      </c>
      <c r="R107" s="5">
        <v>162.9</v>
      </c>
      <c r="S107" s="16">
        <v>79</v>
      </c>
      <c r="T107" s="5">
        <v>253.6</v>
      </c>
      <c r="U107" s="17">
        <v>806.8</v>
      </c>
      <c r="V107" s="17">
        <v>96.6</v>
      </c>
      <c r="W107" s="24">
        <f t="shared" si="6"/>
        <v>206.13684210526316</v>
      </c>
      <c r="X107" s="20">
        <v>35914</v>
      </c>
      <c r="Y107" s="25">
        <f t="shared" si="7"/>
        <v>0.26106663644907785</v>
      </c>
      <c r="Z107" s="25">
        <f>+daily_flow!X220</f>
        <v>0.26106663644907785</v>
      </c>
      <c r="AA107" s="25">
        <f t="shared" si="10"/>
        <v>0.2490489976722088</v>
      </c>
      <c r="AB107" s="25">
        <f t="shared" si="8"/>
        <v>0.2091691311036012</v>
      </c>
      <c r="AC107">
        <v>0.25296896451186135</v>
      </c>
      <c r="AD107">
        <v>0.2091691311036012</v>
      </c>
    </row>
    <row r="108" spans="1:30" ht="12.75">
      <c r="A108" s="3">
        <f t="shared" si="5"/>
        <v>35915</v>
      </c>
      <c r="B108" s="13">
        <f t="shared" si="9"/>
        <v>30</v>
      </c>
      <c r="C108" s="3">
        <v>35915</v>
      </c>
      <c r="D108" s="5">
        <v>126</v>
      </c>
      <c r="E108" s="5">
        <v>313</v>
      </c>
      <c r="F108" s="5">
        <v>50.7</v>
      </c>
      <c r="G108" s="16">
        <v>150.7</v>
      </c>
      <c r="H108" s="5">
        <v>82.4</v>
      </c>
      <c r="I108" s="2">
        <v>60.4</v>
      </c>
      <c r="J108" s="5">
        <v>67.9</v>
      </c>
      <c r="K108" s="16">
        <v>197.8</v>
      </c>
      <c r="L108" s="5">
        <v>220.1</v>
      </c>
      <c r="M108" s="5">
        <v>120.9</v>
      </c>
      <c r="N108" s="5">
        <v>147.5</v>
      </c>
      <c r="O108" s="16">
        <v>227.1</v>
      </c>
      <c r="P108" s="5">
        <v>274.7</v>
      </c>
      <c r="Q108" s="5">
        <v>596.3</v>
      </c>
      <c r="R108" s="5">
        <v>170.9</v>
      </c>
      <c r="S108" s="16">
        <v>75.2</v>
      </c>
      <c r="T108" s="5">
        <v>343.7</v>
      </c>
      <c r="U108" s="17">
        <v>933.6</v>
      </c>
      <c r="V108" s="17">
        <v>106.6</v>
      </c>
      <c r="W108" s="24">
        <f t="shared" si="6"/>
        <v>224.5</v>
      </c>
      <c r="X108" s="20">
        <v>35915</v>
      </c>
      <c r="Y108" s="25">
        <f t="shared" si="7"/>
        <v>0.28432307046252914</v>
      </c>
      <c r="Z108" s="25">
        <f>+daily_flow!X221</f>
        <v>0.28432307046252914</v>
      </c>
      <c r="AA108" s="25">
        <f t="shared" si="10"/>
        <v>0.25488178232424114</v>
      </c>
      <c r="AB108" s="25">
        <f t="shared" si="8"/>
        <v>0.22037037654226355</v>
      </c>
      <c r="AC108">
        <v>0.2595690882953503</v>
      </c>
      <c r="AD108">
        <v>0.22037037654226355</v>
      </c>
    </row>
    <row r="109" spans="1:30" ht="12.75">
      <c r="A109" s="3">
        <f t="shared" si="5"/>
        <v>35916</v>
      </c>
      <c r="B109" s="13">
        <f t="shared" si="9"/>
        <v>31</v>
      </c>
      <c r="C109" s="3">
        <v>35916</v>
      </c>
      <c r="D109" s="5">
        <v>134</v>
      </c>
      <c r="E109" s="5">
        <v>299</v>
      </c>
      <c r="F109" s="5">
        <v>62.9</v>
      </c>
      <c r="G109" s="16">
        <v>187.2</v>
      </c>
      <c r="H109" s="5">
        <v>93.4</v>
      </c>
      <c r="I109" s="2">
        <v>60.4</v>
      </c>
      <c r="J109" s="5">
        <v>70.5</v>
      </c>
      <c r="K109" s="16">
        <v>277.7</v>
      </c>
      <c r="L109" s="5">
        <v>280.9</v>
      </c>
      <c r="M109" s="5">
        <v>119.4</v>
      </c>
      <c r="N109" s="5">
        <v>126.1</v>
      </c>
      <c r="O109" s="16">
        <v>208.4</v>
      </c>
      <c r="P109" s="5">
        <v>264</v>
      </c>
      <c r="Q109" s="5">
        <v>619.1</v>
      </c>
      <c r="R109" s="5">
        <v>184.8</v>
      </c>
      <c r="S109" s="16">
        <v>70.5</v>
      </c>
      <c r="T109" s="5">
        <v>373.1</v>
      </c>
      <c r="U109" s="17">
        <v>941</v>
      </c>
      <c r="V109" s="17">
        <v>102.5</v>
      </c>
      <c r="W109" s="24">
        <f t="shared" si="6"/>
        <v>235.52105263157893</v>
      </c>
      <c r="X109" s="20">
        <v>35916</v>
      </c>
      <c r="Y109" s="25">
        <f t="shared" si="7"/>
        <v>0.2982809302573606</v>
      </c>
      <c r="Z109" s="25">
        <f>+daily_flow!X222</f>
        <v>0.2982809302573606</v>
      </c>
      <c r="AA109" s="25">
        <f t="shared" si="10"/>
        <v>0.2610769311668507</v>
      </c>
      <c r="AB109" s="25">
        <f t="shared" si="8"/>
        <v>0.23419409023949667</v>
      </c>
      <c r="AC109">
        <v>0.2672208039211766</v>
      </c>
      <c r="AD109">
        <v>0.23419409023949667</v>
      </c>
    </row>
    <row r="110" spans="1:30" ht="12.75">
      <c r="A110" s="3">
        <f t="shared" si="5"/>
        <v>35917</v>
      </c>
      <c r="B110" s="13">
        <f t="shared" si="9"/>
        <v>32</v>
      </c>
      <c r="C110" s="3">
        <v>35917</v>
      </c>
      <c r="D110" s="5">
        <v>158</v>
      </c>
      <c r="E110" s="5">
        <v>309</v>
      </c>
      <c r="F110" s="5">
        <v>77</v>
      </c>
      <c r="G110" s="16">
        <v>168.4</v>
      </c>
      <c r="H110" s="5">
        <v>87.8</v>
      </c>
      <c r="I110" s="2">
        <v>59.2</v>
      </c>
      <c r="J110" s="5">
        <v>90.6</v>
      </c>
      <c r="K110" s="16">
        <v>456.9</v>
      </c>
      <c r="L110" s="5">
        <v>331.4</v>
      </c>
      <c r="M110" s="5">
        <v>129.3</v>
      </c>
      <c r="N110" s="5">
        <v>100.5</v>
      </c>
      <c r="O110" s="16">
        <v>202.3</v>
      </c>
      <c r="P110" s="5">
        <v>240.2</v>
      </c>
      <c r="Q110" s="5">
        <v>596.3</v>
      </c>
      <c r="R110" s="5">
        <v>227.1</v>
      </c>
      <c r="S110" s="16">
        <v>69.6</v>
      </c>
      <c r="T110" s="5">
        <v>377.4</v>
      </c>
      <c r="U110" s="17">
        <v>827.2</v>
      </c>
      <c r="V110" s="17">
        <v>102.5</v>
      </c>
      <c r="W110" s="24">
        <f t="shared" si="6"/>
        <v>242.66842105263157</v>
      </c>
      <c r="X110" s="20">
        <v>35917</v>
      </c>
      <c r="Y110" s="25">
        <f t="shared" si="7"/>
        <v>0.3073328756257374</v>
      </c>
      <c r="Z110" s="25">
        <f>+daily_flow!X223</f>
        <v>0.3073328756257374</v>
      </c>
      <c r="AA110" s="25">
        <f t="shared" si="10"/>
        <v>0.2672226554891213</v>
      </c>
      <c r="AB110" s="25">
        <f t="shared" si="8"/>
        <v>0.24949591062703724</v>
      </c>
      <c r="AC110">
        <v>0.27557996662733947</v>
      </c>
      <c r="AD110">
        <v>0.24949591062703724</v>
      </c>
    </row>
    <row r="111" spans="1:30" ht="12.75">
      <c r="A111" s="3">
        <f t="shared" si="5"/>
        <v>35918</v>
      </c>
      <c r="B111" s="13">
        <f t="shared" si="9"/>
        <v>33</v>
      </c>
      <c r="C111" s="3">
        <v>35918</v>
      </c>
      <c r="D111" s="5">
        <v>210</v>
      </c>
      <c r="E111" s="5">
        <v>384</v>
      </c>
      <c r="F111" s="5">
        <v>93.4</v>
      </c>
      <c r="G111" s="16">
        <v>127</v>
      </c>
      <c r="H111" s="5">
        <v>60.4</v>
      </c>
      <c r="I111" s="2">
        <v>59.2</v>
      </c>
      <c r="J111" s="5">
        <v>117.9</v>
      </c>
      <c r="K111" s="16">
        <v>533.9</v>
      </c>
      <c r="L111" s="5">
        <v>294</v>
      </c>
      <c r="M111" s="5">
        <v>187.2</v>
      </c>
      <c r="N111" s="5">
        <v>96.6</v>
      </c>
      <c r="O111" s="16">
        <v>217.6</v>
      </c>
      <c r="P111" s="5">
        <v>230.3</v>
      </c>
      <c r="Q111" s="5">
        <v>541.4</v>
      </c>
      <c r="R111" s="5">
        <v>211.4</v>
      </c>
      <c r="S111" s="16">
        <v>76.2</v>
      </c>
      <c r="T111" s="5">
        <v>408.3</v>
      </c>
      <c r="U111" s="17">
        <v>741</v>
      </c>
      <c r="V111" s="17">
        <v>110.7</v>
      </c>
      <c r="W111" s="24">
        <f t="shared" si="6"/>
        <v>247.39473684210526</v>
      </c>
      <c r="X111" s="20">
        <v>35918</v>
      </c>
      <c r="Y111" s="25">
        <f t="shared" si="7"/>
        <v>0.31331862447758013</v>
      </c>
      <c r="Z111" s="25">
        <f>+daily_flow!X224</f>
        <v>0.31331862447758013</v>
      </c>
      <c r="AA111" s="25">
        <f t="shared" si="10"/>
        <v>0.2720784294556316</v>
      </c>
      <c r="AB111" s="25">
        <f t="shared" si="8"/>
        <v>0.26517267352339313</v>
      </c>
      <c r="AC111">
        <v>0.28375249128466973</v>
      </c>
      <c r="AD111">
        <v>0.26517267352339313</v>
      </c>
    </row>
    <row r="112" spans="1:30" ht="12.75">
      <c r="A112" s="3">
        <f t="shared" si="5"/>
        <v>35919</v>
      </c>
      <c r="B112" s="13">
        <f t="shared" si="9"/>
        <v>34</v>
      </c>
      <c r="C112" s="3">
        <v>35919</v>
      </c>
      <c r="D112" s="5">
        <v>210</v>
      </c>
      <c r="E112" s="5">
        <v>510</v>
      </c>
      <c r="F112" s="5">
        <v>101.8</v>
      </c>
      <c r="G112" s="16">
        <v>103.3</v>
      </c>
      <c r="H112" s="5">
        <v>43.8</v>
      </c>
      <c r="I112" s="2">
        <v>60.4</v>
      </c>
      <c r="J112" s="5">
        <v>125.5</v>
      </c>
      <c r="K112" s="16">
        <v>494.7</v>
      </c>
      <c r="L112" s="5">
        <v>265</v>
      </c>
      <c r="M112" s="5">
        <v>198.3</v>
      </c>
      <c r="N112" s="5">
        <v>100.5</v>
      </c>
      <c r="O112" s="16">
        <v>217.6</v>
      </c>
      <c r="P112" s="5">
        <v>202.3</v>
      </c>
      <c r="Q112" s="5">
        <v>546.7</v>
      </c>
      <c r="R112" s="5">
        <v>205.3</v>
      </c>
      <c r="S112" s="16">
        <v>75.2</v>
      </c>
      <c r="T112" s="5">
        <v>408.3</v>
      </c>
      <c r="U112" s="17">
        <v>766.9</v>
      </c>
      <c r="V112" s="17">
        <v>115</v>
      </c>
      <c r="W112" s="24">
        <f t="shared" si="6"/>
        <v>250.03157894736844</v>
      </c>
      <c r="X112" s="20">
        <v>35919</v>
      </c>
      <c r="Y112" s="25">
        <f t="shared" si="7"/>
        <v>0.31665811242276193</v>
      </c>
      <c r="Z112" s="25">
        <f>+daily_flow!X225</f>
        <v>0.31665811242276193</v>
      </c>
      <c r="AA112" s="25">
        <f t="shared" si="10"/>
        <v>0.27582054702229614</v>
      </c>
      <c r="AB112" s="25">
        <f t="shared" si="8"/>
        <v>0.2802820234230752</v>
      </c>
      <c r="AC112">
        <v>0.29058611012978014</v>
      </c>
      <c r="AD112">
        <v>0.2802820234230752</v>
      </c>
    </row>
    <row r="113" spans="1:30" ht="12.75">
      <c r="A113" s="3">
        <f t="shared" si="5"/>
        <v>35920</v>
      </c>
      <c r="B113" s="13">
        <f t="shared" si="9"/>
        <v>35</v>
      </c>
      <c r="C113" s="3">
        <v>35920</v>
      </c>
      <c r="D113" s="5">
        <v>187</v>
      </c>
      <c r="E113" s="5">
        <v>519</v>
      </c>
      <c r="F113" s="5">
        <v>92</v>
      </c>
      <c r="G113" s="16">
        <v>87.8</v>
      </c>
      <c r="H113" s="5">
        <v>45</v>
      </c>
      <c r="I113" s="2">
        <v>61.6</v>
      </c>
      <c r="J113" s="5">
        <v>112</v>
      </c>
      <c r="K113" s="16">
        <v>481.9</v>
      </c>
      <c r="L113" s="5">
        <v>240.5</v>
      </c>
      <c r="M113" s="5">
        <v>201.1</v>
      </c>
      <c r="N113" s="5">
        <v>96.6</v>
      </c>
      <c r="O113" s="16">
        <v>208.4</v>
      </c>
      <c r="P113" s="5">
        <v>162.9</v>
      </c>
      <c r="Q113" s="5">
        <v>613.4</v>
      </c>
      <c r="R113" s="5">
        <v>193.4</v>
      </c>
      <c r="S113" s="16">
        <v>92.7</v>
      </c>
      <c r="T113" s="5">
        <v>386.1</v>
      </c>
      <c r="U113" s="17">
        <v>715.6</v>
      </c>
      <c r="V113" s="17">
        <v>108.6</v>
      </c>
      <c r="W113" s="24">
        <f t="shared" si="6"/>
        <v>242.4</v>
      </c>
      <c r="X113" s="20">
        <v>35920</v>
      </c>
      <c r="Y113" s="25">
        <f t="shared" si="7"/>
        <v>0.3069929277510782</v>
      </c>
      <c r="Z113" s="25">
        <f>+daily_flow!X226</f>
        <v>0.3069929277510782</v>
      </c>
      <c r="AA113" s="25">
        <f t="shared" si="10"/>
        <v>0.2796610692533318</v>
      </c>
      <c r="AB113" s="25">
        <f t="shared" si="8"/>
        <v>0.2915536284436387</v>
      </c>
      <c r="AC113">
        <v>0.2954564744516952</v>
      </c>
      <c r="AD113">
        <v>0.2915536284436387</v>
      </c>
    </row>
    <row r="114" spans="1:30" ht="12.75">
      <c r="A114" s="3">
        <f t="shared" si="5"/>
        <v>35921</v>
      </c>
      <c r="B114" s="13">
        <f t="shared" si="9"/>
        <v>36</v>
      </c>
      <c r="C114" s="3">
        <v>35921</v>
      </c>
      <c r="D114" s="5">
        <v>190</v>
      </c>
      <c r="E114" s="5">
        <v>466</v>
      </c>
      <c r="F114" s="5">
        <v>85.1</v>
      </c>
      <c r="G114" s="16">
        <v>78.3</v>
      </c>
      <c r="H114" s="5">
        <v>42.7</v>
      </c>
      <c r="I114" s="5">
        <v>67.9</v>
      </c>
      <c r="J114" s="5">
        <v>106.2</v>
      </c>
      <c r="K114" s="16">
        <v>538.3</v>
      </c>
      <c r="L114" s="5">
        <v>234.6</v>
      </c>
      <c r="M114" s="5">
        <v>204</v>
      </c>
      <c r="N114" s="5">
        <v>90.8</v>
      </c>
      <c r="O114" s="16">
        <v>208.4</v>
      </c>
      <c r="P114" s="5">
        <v>137.7</v>
      </c>
      <c r="Q114" s="5">
        <v>563</v>
      </c>
      <c r="R114" s="5">
        <v>179.2</v>
      </c>
      <c r="S114" s="16">
        <v>96.6</v>
      </c>
      <c r="T114" s="5">
        <v>373.1</v>
      </c>
      <c r="U114" s="17">
        <v>648.4</v>
      </c>
      <c r="V114" s="17">
        <v>104.5</v>
      </c>
      <c r="W114" s="24">
        <f t="shared" si="6"/>
        <v>232.35789473684207</v>
      </c>
      <c r="X114" s="20">
        <v>35921</v>
      </c>
      <c r="Y114" s="25">
        <f t="shared" si="7"/>
        <v>0.2942748778520627</v>
      </c>
      <c r="Z114" s="25">
        <f>+daily_flow!X227</f>
        <v>0.2942748778520627</v>
      </c>
      <c r="AA114" s="25">
        <f t="shared" si="10"/>
        <v>0.2843540533661382</v>
      </c>
      <c r="AB114" s="25">
        <f t="shared" si="8"/>
        <v>0.2977810069122735</v>
      </c>
      <c r="AC114">
        <v>0.2985048959159596</v>
      </c>
      <c r="AD114">
        <v>0.2977810069122735</v>
      </c>
    </row>
    <row r="115" spans="1:30" ht="12.75">
      <c r="A115" s="3">
        <f t="shared" si="5"/>
        <v>35922</v>
      </c>
      <c r="B115" s="13">
        <f t="shared" si="9"/>
        <v>37</v>
      </c>
      <c r="C115" s="3">
        <v>35922</v>
      </c>
      <c r="D115" s="5">
        <v>228</v>
      </c>
      <c r="E115" s="5">
        <v>453</v>
      </c>
      <c r="F115" s="5">
        <v>77</v>
      </c>
      <c r="G115" s="16">
        <v>78.3</v>
      </c>
      <c r="H115" s="5">
        <v>42.7</v>
      </c>
      <c r="I115" s="5">
        <v>77</v>
      </c>
      <c r="J115" s="5">
        <v>104.7</v>
      </c>
      <c r="K115" s="16">
        <v>556.3</v>
      </c>
      <c r="L115" s="5">
        <v>249.6</v>
      </c>
      <c r="M115" s="5">
        <v>230.6</v>
      </c>
      <c r="N115" s="5">
        <v>77.1</v>
      </c>
      <c r="O115" s="16">
        <v>243.5</v>
      </c>
      <c r="P115" s="5">
        <v>145</v>
      </c>
      <c r="Q115" s="5">
        <v>504.7</v>
      </c>
      <c r="R115" s="5">
        <v>173.6</v>
      </c>
      <c r="S115" s="16">
        <v>106.6</v>
      </c>
      <c r="T115" s="5">
        <v>381.7</v>
      </c>
      <c r="U115" s="17">
        <v>568.4</v>
      </c>
      <c r="V115" s="17">
        <v>108.6</v>
      </c>
      <c r="W115" s="24">
        <f t="shared" si="6"/>
        <v>231.91578947368419</v>
      </c>
      <c r="X115" s="20">
        <v>35922</v>
      </c>
      <c r="Y115" s="25">
        <f t="shared" si="7"/>
        <v>0.29371496370556516</v>
      </c>
      <c r="Z115" s="25">
        <f>+daily_flow!X228</f>
        <v>0.29371496370556516</v>
      </c>
      <c r="AA115" s="25">
        <f t="shared" si="10"/>
        <v>0.2913824324714655</v>
      </c>
      <c r="AB115" s="25">
        <f t="shared" si="8"/>
        <v>0.3018620478193344</v>
      </c>
      <c r="AC115">
        <v>0.30116670999335665</v>
      </c>
      <c r="AD115">
        <v>0.3018620478193344</v>
      </c>
    </row>
    <row r="116" spans="1:30" ht="12.75">
      <c r="A116" s="3">
        <f t="shared" si="5"/>
        <v>35923</v>
      </c>
      <c r="B116" s="13">
        <f t="shared" si="9"/>
        <v>38</v>
      </c>
      <c r="C116" s="3">
        <v>35923</v>
      </c>
      <c r="D116" s="5">
        <v>275</v>
      </c>
      <c r="E116" s="5">
        <v>432</v>
      </c>
      <c r="F116" s="5">
        <v>65.4</v>
      </c>
      <c r="G116" s="16">
        <v>67.9</v>
      </c>
      <c r="H116" s="5">
        <v>41.6</v>
      </c>
      <c r="I116" s="5">
        <v>93.4</v>
      </c>
      <c r="J116" s="5">
        <v>120.9</v>
      </c>
      <c r="K116" s="16">
        <v>507.6</v>
      </c>
      <c r="L116" s="5">
        <v>338.4</v>
      </c>
      <c r="M116" s="5">
        <v>345.6</v>
      </c>
      <c r="N116" s="5">
        <v>67.8</v>
      </c>
      <c r="O116" s="16">
        <v>250.2</v>
      </c>
      <c r="P116" s="5">
        <v>137.7</v>
      </c>
      <c r="Q116" s="5">
        <v>469.6</v>
      </c>
      <c r="R116" s="5">
        <v>165.5</v>
      </c>
      <c r="S116" s="16">
        <v>145</v>
      </c>
      <c r="T116" s="5">
        <v>412.9</v>
      </c>
      <c r="U116" s="17">
        <v>494.6</v>
      </c>
      <c r="V116" s="17">
        <v>106.6</v>
      </c>
      <c r="W116" s="24">
        <f t="shared" si="6"/>
        <v>238.8263157894737</v>
      </c>
      <c r="X116" s="20">
        <v>35923</v>
      </c>
      <c r="Y116" s="25">
        <f t="shared" si="7"/>
        <v>0.3024669550668898</v>
      </c>
      <c r="Z116" s="25">
        <f>+daily_flow!X229</f>
        <v>0.3024669550668898</v>
      </c>
      <c r="AA116" s="25">
        <f t="shared" si="10"/>
        <v>0.2996509424110526</v>
      </c>
      <c r="AB116" s="25">
        <f t="shared" si="8"/>
        <v>0.3041300333948795</v>
      </c>
      <c r="AC116">
        <v>0.3043675525308342</v>
      </c>
      <c r="AD116">
        <v>0.3041300333948795</v>
      </c>
    </row>
    <row r="117" spans="1:30" ht="12.75">
      <c r="A117" s="3">
        <f t="shared" si="5"/>
        <v>35924</v>
      </c>
      <c r="B117" s="13">
        <f t="shared" si="9"/>
        <v>39</v>
      </c>
      <c r="C117" s="3">
        <v>35924</v>
      </c>
      <c r="D117" s="5">
        <v>309</v>
      </c>
      <c r="E117" s="5">
        <v>424</v>
      </c>
      <c r="F117" s="5">
        <v>49.6</v>
      </c>
      <c r="G117" s="16">
        <v>62.9</v>
      </c>
      <c r="H117" s="5">
        <v>42.7</v>
      </c>
      <c r="I117" s="5">
        <v>106.2</v>
      </c>
      <c r="J117" s="5">
        <v>168.4</v>
      </c>
      <c r="K117" s="16">
        <v>465.2</v>
      </c>
      <c r="L117" s="5">
        <v>424.7</v>
      </c>
      <c r="M117" s="5">
        <v>271.9</v>
      </c>
      <c r="N117" s="5">
        <v>65.9</v>
      </c>
      <c r="O117" s="16">
        <v>281.9</v>
      </c>
      <c r="P117" s="5">
        <v>135.3</v>
      </c>
      <c r="Q117" s="5">
        <v>479.5</v>
      </c>
      <c r="R117" s="5">
        <v>162.9</v>
      </c>
      <c r="S117" s="16">
        <v>193.4</v>
      </c>
      <c r="T117" s="5">
        <v>450.2</v>
      </c>
      <c r="U117" s="17">
        <v>455</v>
      </c>
      <c r="V117" s="17">
        <v>106.6</v>
      </c>
      <c r="W117" s="24">
        <f t="shared" si="6"/>
        <v>245.01578947368426</v>
      </c>
      <c r="X117" s="20">
        <v>35924</v>
      </c>
      <c r="Y117" s="25">
        <f t="shared" si="7"/>
        <v>0.31030575311785535</v>
      </c>
      <c r="Z117" s="25">
        <f>+daily_flow!X230</f>
        <v>0.31030575311785535</v>
      </c>
      <c r="AA117" s="25">
        <f t="shared" si="10"/>
        <v>0.30963030113160434</v>
      </c>
      <c r="AB117" s="25">
        <f t="shared" si="8"/>
        <v>0.3056331362524413</v>
      </c>
      <c r="AC117">
        <v>0.30728754924244955</v>
      </c>
      <c r="AD117">
        <v>0.3056331362524413</v>
      </c>
    </row>
    <row r="118" spans="1:30" ht="12.75">
      <c r="A118" s="3">
        <f t="shared" si="5"/>
        <v>35925</v>
      </c>
      <c r="B118" s="13">
        <f t="shared" si="9"/>
        <v>40</v>
      </c>
      <c r="C118" s="3">
        <v>35925</v>
      </c>
      <c r="D118" s="5">
        <v>296</v>
      </c>
      <c r="E118" s="5">
        <v>416</v>
      </c>
      <c r="F118" s="5">
        <v>36.1</v>
      </c>
      <c r="G118" s="16">
        <v>55.5</v>
      </c>
      <c r="H118" s="5">
        <v>40.5</v>
      </c>
      <c r="I118" s="5">
        <v>103.3</v>
      </c>
      <c r="J118" s="5">
        <v>176.3</v>
      </c>
      <c r="K118" s="16">
        <v>436.6</v>
      </c>
      <c r="L118" s="5">
        <v>401.2</v>
      </c>
      <c r="M118" s="5">
        <v>239.8</v>
      </c>
      <c r="N118" s="5">
        <v>65.9</v>
      </c>
      <c r="O118" s="16">
        <v>267.6</v>
      </c>
      <c r="P118" s="5">
        <v>160.2</v>
      </c>
      <c r="Q118" s="5">
        <v>464.7</v>
      </c>
      <c r="R118" s="5">
        <v>184.8</v>
      </c>
      <c r="S118" s="16">
        <v>187.6</v>
      </c>
      <c r="T118" s="5">
        <v>568.4</v>
      </c>
      <c r="U118" s="17">
        <v>436</v>
      </c>
      <c r="V118" s="17">
        <v>121.6</v>
      </c>
      <c r="W118" s="24">
        <f t="shared" si="6"/>
        <v>245.16315789473686</v>
      </c>
      <c r="X118" s="20">
        <v>35925</v>
      </c>
      <c r="Y118" s="25">
        <f t="shared" si="7"/>
        <v>0.31049239116668786</v>
      </c>
      <c r="Z118" s="25">
        <f>+daily_flow!X231</f>
        <v>0.31049239116668786</v>
      </c>
      <c r="AA118" s="25">
        <f t="shared" si="10"/>
        <v>0.32168689689803126</v>
      </c>
      <c r="AB118" s="25">
        <f t="shared" si="8"/>
        <v>0.30602807569506013</v>
      </c>
      <c r="AC118">
        <v>0.31004357109687636</v>
      </c>
      <c r="AD118">
        <v>0.30602807569506013</v>
      </c>
    </row>
    <row r="119" spans="1:30" ht="12.75">
      <c r="A119" s="3">
        <f t="shared" si="5"/>
        <v>35926</v>
      </c>
      <c r="B119" s="13">
        <f t="shared" si="9"/>
        <v>41</v>
      </c>
      <c r="C119" s="3">
        <v>35926</v>
      </c>
      <c r="D119" s="5">
        <v>259</v>
      </c>
      <c r="E119" s="5">
        <v>404</v>
      </c>
      <c r="F119" s="5">
        <v>35.1</v>
      </c>
      <c r="G119" s="16">
        <v>49.6</v>
      </c>
      <c r="H119" s="5">
        <v>39.4</v>
      </c>
      <c r="I119" s="5">
        <v>99</v>
      </c>
      <c r="J119" s="5">
        <v>181.7</v>
      </c>
      <c r="K119" s="16">
        <v>432.6</v>
      </c>
      <c r="L119" s="5">
        <v>374.7</v>
      </c>
      <c r="M119" s="5">
        <v>227.6</v>
      </c>
      <c r="N119" s="5">
        <v>70.5</v>
      </c>
      <c r="O119" s="16">
        <v>250.2</v>
      </c>
      <c r="P119" s="5">
        <v>157.6</v>
      </c>
      <c r="Q119" s="5">
        <v>469.6</v>
      </c>
      <c r="R119" s="5">
        <v>190.5</v>
      </c>
      <c r="S119" s="16">
        <v>179.2</v>
      </c>
      <c r="T119" s="5">
        <v>499.6</v>
      </c>
      <c r="U119" s="17">
        <v>431.3</v>
      </c>
      <c r="V119" s="17">
        <v>123.8</v>
      </c>
      <c r="W119" s="24">
        <f t="shared" si="6"/>
        <v>235.52631578947367</v>
      </c>
      <c r="X119" s="20">
        <v>35926</v>
      </c>
      <c r="Y119" s="25">
        <f t="shared" si="7"/>
        <v>0.29828759590196174</v>
      </c>
      <c r="Z119" s="25">
        <f>+daily_flow!X232</f>
        <v>0.29828759590196174</v>
      </c>
      <c r="AA119" s="25">
        <f t="shared" si="10"/>
        <v>0.3362506637871083</v>
      </c>
      <c r="AB119" s="25">
        <f t="shared" si="8"/>
        <v>0.30414919712310784</v>
      </c>
      <c r="AC119">
        <v>0.31173175668619707</v>
      </c>
      <c r="AD119">
        <v>0.30414919712310784</v>
      </c>
    </row>
    <row r="120" spans="1:30" ht="12.75">
      <c r="A120" s="3">
        <f t="shared" si="5"/>
        <v>35927</v>
      </c>
      <c r="B120" s="13">
        <f t="shared" si="9"/>
        <v>42</v>
      </c>
      <c r="C120" s="3">
        <v>35927</v>
      </c>
      <c r="D120" s="5">
        <v>231</v>
      </c>
      <c r="E120" s="5">
        <v>412</v>
      </c>
      <c r="F120" s="5">
        <v>38.3</v>
      </c>
      <c r="G120" s="16">
        <v>47.2</v>
      </c>
      <c r="H120" s="5">
        <v>41.6</v>
      </c>
      <c r="I120" s="5">
        <v>99</v>
      </c>
      <c r="J120" s="5">
        <v>184.4</v>
      </c>
      <c r="K120" s="16">
        <v>405.1</v>
      </c>
      <c r="L120" s="5">
        <v>363.6</v>
      </c>
      <c r="M120" s="5">
        <v>227.6</v>
      </c>
      <c r="N120" s="5">
        <v>75.2</v>
      </c>
      <c r="O120" s="16">
        <v>227.1</v>
      </c>
      <c r="P120" s="5">
        <v>168.2</v>
      </c>
      <c r="Q120" s="5">
        <v>455</v>
      </c>
      <c r="R120" s="5">
        <v>214.5</v>
      </c>
      <c r="S120" s="16">
        <v>176.4</v>
      </c>
      <c r="T120" s="5">
        <v>455</v>
      </c>
      <c r="U120" s="17">
        <v>403.8</v>
      </c>
      <c r="V120" s="17">
        <v>123.8</v>
      </c>
      <c r="W120" s="24">
        <f t="shared" si="6"/>
        <v>228.88421052631574</v>
      </c>
      <c r="X120" s="20">
        <v>35927</v>
      </c>
      <c r="Y120" s="25">
        <f t="shared" si="7"/>
        <v>0.28987555241529633</v>
      </c>
      <c r="Z120" s="25">
        <f>+daily_flow!X233</f>
        <v>0.28987555241529633</v>
      </c>
      <c r="AA120" s="25">
        <f t="shared" si="10"/>
        <v>0.35693926931203884</v>
      </c>
      <c r="AB120" s="25">
        <f t="shared" si="8"/>
        <v>0.30080137712217464</v>
      </c>
      <c r="AC120">
        <v>0.31170642723671266</v>
      </c>
      <c r="AD120">
        <v>0.30080137712217464</v>
      </c>
    </row>
    <row r="121" spans="1:30" ht="12.75">
      <c r="A121" s="3">
        <f t="shared" si="5"/>
        <v>35928</v>
      </c>
      <c r="B121" s="13">
        <f t="shared" si="9"/>
        <v>43</v>
      </c>
      <c r="C121" s="3">
        <v>35928</v>
      </c>
      <c r="D121" s="5">
        <v>222</v>
      </c>
      <c r="E121" s="5">
        <v>416</v>
      </c>
      <c r="F121" s="5">
        <v>34</v>
      </c>
      <c r="G121" s="16">
        <v>47.2</v>
      </c>
      <c r="H121" s="5">
        <v>53.1</v>
      </c>
      <c r="I121" s="5">
        <v>93.4</v>
      </c>
      <c r="J121" s="5">
        <v>179</v>
      </c>
      <c r="K121" s="16">
        <v>389.8</v>
      </c>
      <c r="L121" s="5">
        <v>334.9</v>
      </c>
      <c r="M121" s="5">
        <v>212.7</v>
      </c>
      <c r="N121" s="5">
        <v>77.1</v>
      </c>
      <c r="O121" s="16">
        <v>211.4</v>
      </c>
      <c r="P121" s="5">
        <v>157.6</v>
      </c>
      <c r="Q121" s="5">
        <v>489.5</v>
      </c>
      <c r="R121" s="5">
        <v>257.1</v>
      </c>
      <c r="S121" s="16">
        <v>205.3</v>
      </c>
      <c r="T121" s="5">
        <v>440.7</v>
      </c>
      <c r="U121" s="17">
        <v>394.9</v>
      </c>
      <c r="V121" s="17">
        <v>137.7</v>
      </c>
      <c r="W121" s="24">
        <f t="shared" si="6"/>
        <v>229.12631578947367</v>
      </c>
      <c r="X121" s="20">
        <v>35928</v>
      </c>
      <c r="Y121" s="25">
        <f t="shared" si="7"/>
        <v>0.29018217206694974</v>
      </c>
      <c r="Z121" s="25">
        <f>+daily_flow!X234</f>
        <v>0.29018217206694974</v>
      </c>
      <c r="AA121" s="25">
        <f t="shared" si="10"/>
        <v>0.382124074308606</v>
      </c>
      <c r="AB121" s="25">
        <f t="shared" si="8"/>
        <v>0.2987000326616586</v>
      </c>
      <c r="AC121">
        <v>0.31244275877698763</v>
      </c>
      <c r="AD121">
        <v>0.2987000326616586</v>
      </c>
    </row>
    <row r="122" spans="1:30" ht="12.75">
      <c r="A122" s="3">
        <f t="shared" si="5"/>
        <v>35929</v>
      </c>
      <c r="B122" s="13">
        <f t="shared" si="9"/>
        <v>44</v>
      </c>
      <c r="C122" s="3">
        <v>35929</v>
      </c>
      <c r="D122" s="5">
        <v>204</v>
      </c>
      <c r="E122" s="5">
        <v>404</v>
      </c>
      <c r="F122" s="5">
        <v>29.9</v>
      </c>
      <c r="G122" s="16">
        <v>71.8</v>
      </c>
      <c r="H122" s="5">
        <v>56.7</v>
      </c>
      <c r="I122" s="5">
        <v>92</v>
      </c>
      <c r="J122" s="5">
        <v>165.8</v>
      </c>
      <c r="K122" s="16">
        <v>401.2</v>
      </c>
      <c r="L122" s="5">
        <v>307.3</v>
      </c>
      <c r="M122" s="5">
        <v>201.1</v>
      </c>
      <c r="N122" s="5">
        <v>79</v>
      </c>
      <c r="O122" s="16">
        <v>208.4</v>
      </c>
      <c r="P122" s="5">
        <v>162.9</v>
      </c>
      <c r="Q122" s="5">
        <v>568.4</v>
      </c>
      <c r="R122" s="5">
        <v>243.5</v>
      </c>
      <c r="S122" s="16">
        <v>233.6</v>
      </c>
      <c r="T122" s="5">
        <v>464.7</v>
      </c>
      <c r="U122" s="17">
        <v>412.9</v>
      </c>
      <c r="V122" s="17">
        <v>208.4</v>
      </c>
      <c r="W122" s="24">
        <f t="shared" si="6"/>
        <v>237.66315789473683</v>
      </c>
      <c r="X122" s="20">
        <v>35929</v>
      </c>
      <c r="Y122" s="25">
        <f>+W122/$W$136</f>
        <v>0.30099384761003317</v>
      </c>
      <c r="Z122" s="25">
        <f>+daily_flow!X235</f>
        <v>0.30099384761003317</v>
      </c>
      <c r="AA122" s="25">
        <f t="shared" si="10"/>
        <v>0.4012229235961598</v>
      </c>
      <c r="AB122" s="25">
        <f t="shared" si="8"/>
        <v>0.2995399038814049</v>
      </c>
      <c r="AC122">
        <v>0.31573914222041516</v>
      </c>
      <c r="AD122">
        <v>0.2995399038814049</v>
      </c>
    </row>
    <row r="123" spans="1:30" ht="12.75">
      <c r="A123" s="3">
        <f t="shared" si="5"/>
        <v>35930</v>
      </c>
      <c r="B123" s="13">
        <f t="shared" si="9"/>
        <v>45</v>
      </c>
      <c r="C123" s="3">
        <v>35930</v>
      </c>
      <c r="D123" s="5">
        <v>187</v>
      </c>
      <c r="E123" s="5">
        <v>458</v>
      </c>
      <c r="F123" s="5">
        <v>33</v>
      </c>
      <c r="G123" s="16">
        <v>89.2</v>
      </c>
      <c r="H123" s="5">
        <v>60.4</v>
      </c>
      <c r="I123" s="5">
        <v>92</v>
      </c>
      <c r="J123" s="5">
        <v>143.4</v>
      </c>
      <c r="K123" s="16">
        <v>481.9</v>
      </c>
      <c r="L123" s="5">
        <v>327.9</v>
      </c>
      <c r="M123" s="5">
        <v>189.9</v>
      </c>
      <c r="N123" s="5">
        <v>79</v>
      </c>
      <c r="O123" s="16">
        <v>208.4</v>
      </c>
      <c r="P123" s="5">
        <v>211.4</v>
      </c>
      <c r="Q123" s="5">
        <v>660.3</v>
      </c>
      <c r="R123" s="5">
        <v>236.9</v>
      </c>
      <c r="S123" s="16">
        <v>264</v>
      </c>
      <c r="T123" s="5">
        <v>445.4</v>
      </c>
      <c r="U123" s="17">
        <v>590.6</v>
      </c>
      <c r="V123" s="17">
        <v>227.1</v>
      </c>
      <c r="W123" s="24">
        <f t="shared" si="6"/>
        <v>262.4105263157895</v>
      </c>
      <c r="X123" s="20">
        <v>35930</v>
      </c>
      <c r="Y123" s="25">
        <f t="shared" si="7"/>
        <v>0.332335708524693</v>
      </c>
      <c r="Z123" s="25">
        <f>+daily_flow!X236</f>
        <v>0.332335708524693</v>
      </c>
      <c r="AA123" s="25">
        <f t="shared" si="10"/>
        <v>0.4154407435304365</v>
      </c>
      <c r="AB123" s="25">
        <f t="shared" si="8"/>
        <v>0.3043674969837959</v>
      </c>
      <c r="AC123">
        <v>0.3231957766475808</v>
      </c>
      <c r="AD123">
        <v>0.3043674969837959</v>
      </c>
    </row>
    <row r="124" spans="1:30" ht="12.75">
      <c r="A124" s="3">
        <f t="shared" si="5"/>
        <v>35931</v>
      </c>
      <c r="B124" s="13">
        <f t="shared" si="9"/>
        <v>46</v>
      </c>
      <c r="C124" s="3">
        <v>35931</v>
      </c>
      <c r="D124" s="5">
        <v>174</v>
      </c>
      <c r="E124" s="5">
        <v>519</v>
      </c>
      <c r="F124" s="5">
        <v>41.6</v>
      </c>
      <c r="G124" s="16">
        <v>82.4</v>
      </c>
      <c r="H124" s="5">
        <v>70.5</v>
      </c>
      <c r="I124" s="5">
        <v>97.6</v>
      </c>
      <c r="J124" s="5">
        <v>131.6</v>
      </c>
      <c r="K124" s="16">
        <v>579.2</v>
      </c>
      <c r="L124" s="5">
        <v>352.7</v>
      </c>
      <c r="M124" s="5">
        <v>179</v>
      </c>
      <c r="N124" s="5">
        <v>77.1</v>
      </c>
      <c r="O124" s="16">
        <v>196.4</v>
      </c>
      <c r="P124" s="5">
        <v>278.3</v>
      </c>
      <c r="Q124" s="5">
        <v>696.9</v>
      </c>
      <c r="R124" s="5">
        <v>227.1</v>
      </c>
      <c r="S124" s="16">
        <v>281.9</v>
      </c>
      <c r="T124" s="5">
        <v>431.3</v>
      </c>
      <c r="U124" s="17">
        <v>494.6</v>
      </c>
      <c r="V124" s="17">
        <v>220.8</v>
      </c>
      <c r="W124" s="24">
        <f t="shared" si="6"/>
        <v>270.1052631578948</v>
      </c>
      <c r="X124" s="20">
        <v>35931</v>
      </c>
      <c r="Y124" s="25">
        <f t="shared" si="7"/>
        <v>0.3420808809315906</v>
      </c>
      <c r="Z124" s="25">
        <f>+daily_flow!X237</f>
        <v>0.3420808809315906</v>
      </c>
      <c r="AA124" s="25">
        <f t="shared" si="10"/>
        <v>0.4266687996729391</v>
      </c>
      <c r="AB124" s="25">
        <f t="shared" si="8"/>
        <v>0.30931923771688347</v>
      </c>
      <c r="AC124">
        <v>0.3320810809009286</v>
      </c>
      <c r="AD124">
        <v>0.30931923771688347</v>
      </c>
    </row>
    <row r="125" spans="1:30" ht="12.75">
      <c r="A125" s="3">
        <f t="shared" si="5"/>
        <v>35932</v>
      </c>
      <c r="B125" s="13">
        <f t="shared" si="9"/>
        <v>47</v>
      </c>
      <c r="C125" s="3">
        <v>35932</v>
      </c>
      <c r="D125" s="5">
        <v>174</v>
      </c>
      <c r="E125" s="5">
        <v>614</v>
      </c>
      <c r="F125" s="5">
        <v>61.6</v>
      </c>
      <c r="G125" s="16">
        <v>78.3</v>
      </c>
      <c r="H125" s="5">
        <v>89.2</v>
      </c>
      <c r="I125" s="5">
        <v>103.3</v>
      </c>
      <c r="J125" s="5">
        <v>117.9</v>
      </c>
      <c r="K125" s="16">
        <v>621.5</v>
      </c>
      <c r="L125" s="5">
        <v>382.2</v>
      </c>
      <c r="M125" s="5">
        <v>171</v>
      </c>
      <c r="N125" s="5">
        <v>73.4</v>
      </c>
      <c r="O125" s="16">
        <v>182</v>
      </c>
      <c r="P125" s="5">
        <v>300.4</v>
      </c>
      <c r="Q125" s="5">
        <v>636.6</v>
      </c>
      <c r="R125" s="5">
        <v>208.4</v>
      </c>
      <c r="S125" s="16">
        <v>311.9</v>
      </c>
      <c r="T125" s="5">
        <v>412.9</v>
      </c>
      <c r="U125" s="17">
        <v>445.4</v>
      </c>
      <c r="V125" s="17">
        <v>246.9</v>
      </c>
      <c r="W125" s="24">
        <f t="shared" si="6"/>
        <v>275.3105263157894</v>
      </c>
      <c r="X125" s="20">
        <v>35932</v>
      </c>
      <c r="Y125" s="25">
        <f t="shared" si="7"/>
        <v>0.3486732034421388</v>
      </c>
      <c r="Z125" s="25">
        <f>+daily_flow!X238</f>
        <v>0.3486732034421388</v>
      </c>
      <c r="AA125" s="25">
        <f t="shared" si="10"/>
        <v>0.4361644547835999</v>
      </c>
      <c r="AB125" s="25">
        <f t="shared" si="8"/>
        <v>0.3141151690074189</v>
      </c>
      <c r="AC125">
        <v>0.3436806356358693</v>
      </c>
      <c r="AD125">
        <v>0.3141151690074189</v>
      </c>
    </row>
    <row r="126" spans="1:30" ht="12.75">
      <c r="A126" s="3">
        <f t="shared" si="5"/>
        <v>35933</v>
      </c>
      <c r="B126" s="13">
        <f t="shared" si="9"/>
        <v>48</v>
      </c>
      <c r="C126" s="3">
        <v>35933</v>
      </c>
      <c r="D126" s="5">
        <v>179</v>
      </c>
      <c r="E126" s="5">
        <v>556</v>
      </c>
      <c r="F126" s="5">
        <v>104.7</v>
      </c>
      <c r="G126" s="16">
        <v>89.2</v>
      </c>
      <c r="H126" s="5">
        <v>109.1</v>
      </c>
      <c r="I126" s="5">
        <v>107.6</v>
      </c>
      <c r="J126" s="5">
        <v>101.8</v>
      </c>
      <c r="K126" s="16">
        <v>556.3</v>
      </c>
      <c r="L126" s="5">
        <v>409</v>
      </c>
      <c r="M126" s="5">
        <v>168.4</v>
      </c>
      <c r="N126" s="5">
        <v>70.5</v>
      </c>
      <c r="O126" s="16">
        <v>168.2</v>
      </c>
      <c r="P126" s="5">
        <v>278.3</v>
      </c>
      <c r="Q126" s="5">
        <v>557.5</v>
      </c>
      <c r="R126" s="5">
        <v>199.3</v>
      </c>
      <c r="S126" s="16">
        <v>311.9</v>
      </c>
      <c r="T126" s="5">
        <v>394.9</v>
      </c>
      <c r="U126" s="17">
        <v>422</v>
      </c>
      <c r="V126" s="17">
        <v>296.7</v>
      </c>
      <c r="W126" s="24">
        <f t="shared" si="6"/>
        <v>267.3894736842105</v>
      </c>
      <c r="X126" s="20">
        <v>35933</v>
      </c>
      <c r="Y126" s="25">
        <f t="shared" si="7"/>
        <v>0.3386414083173913</v>
      </c>
      <c r="Z126" s="25">
        <f>+daily_flow!X239</f>
        <v>0.3386414083173913</v>
      </c>
      <c r="AA126" s="25">
        <f t="shared" si="10"/>
        <v>0.44441830030506435</v>
      </c>
      <c r="AB126" s="25">
        <f t="shared" si="8"/>
        <v>0.31763379615125686</v>
      </c>
      <c r="AC126">
        <v>0.3596213025113928</v>
      </c>
      <c r="AD126">
        <v>0.31763379615125686</v>
      </c>
    </row>
    <row r="127" spans="1:30" ht="12.75">
      <c r="A127" s="3">
        <f t="shared" si="5"/>
        <v>35934</v>
      </c>
      <c r="B127" s="13">
        <f t="shared" si="9"/>
        <v>49</v>
      </c>
      <c r="C127" s="3">
        <v>35934</v>
      </c>
      <c r="D127" s="5">
        <v>190</v>
      </c>
      <c r="E127" s="5">
        <v>488</v>
      </c>
      <c r="F127" s="5">
        <v>94.8</v>
      </c>
      <c r="G127" s="16">
        <v>93.4</v>
      </c>
      <c r="H127" s="5">
        <v>119.4</v>
      </c>
      <c r="I127" s="5">
        <v>107.6</v>
      </c>
      <c r="J127" s="5">
        <v>96.2</v>
      </c>
      <c r="K127" s="16">
        <v>507.6</v>
      </c>
      <c r="L127" s="5">
        <v>409</v>
      </c>
      <c r="M127" s="5">
        <v>168.4</v>
      </c>
      <c r="N127" s="5">
        <v>69.6</v>
      </c>
      <c r="O127" s="16">
        <v>162.9</v>
      </c>
      <c r="P127" s="5">
        <v>230.3</v>
      </c>
      <c r="Q127" s="5">
        <v>464.7</v>
      </c>
      <c r="R127" s="5">
        <v>196.4</v>
      </c>
      <c r="S127" s="16">
        <v>292.9</v>
      </c>
      <c r="T127" s="5">
        <v>386.1</v>
      </c>
      <c r="U127" s="17">
        <v>417.4</v>
      </c>
      <c r="V127" s="17">
        <v>250.2</v>
      </c>
      <c r="W127" s="24">
        <f t="shared" si="6"/>
        <v>249.7315789473684</v>
      </c>
      <c r="X127" s="20">
        <v>35934</v>
      </c>
      <c r="Y127" s="25">
        <f t="shared" si="7"/>
        <v>0.3162781706804957</v>
      </c>
      <c r="Z127" s="25">
        <f>+daily_flow!X240</f>
        <v>0.3162781706804957</v>
      </c>
      <c r="AA127" s="25">
        <f t="shared" si="10"/>
        <v>0.45176695128969124</v>
      </c>
      <c r="AB127" s="25">
        <f t="shared" si="8"/>
        <v>0.3198826179985736</v>
      </c>
      <c r="AC127">
        <v>0.38191521744443635</v>
      </c>
      <c r="AD127">
        <v>0.3198826179985736</v>
      </c>
    </row>
    <row r="128" spans="1:30" ht="12.75">
      <c r="A128" s="3">
        <f t="shared" si="5"/>
        <v>35935</v>
      </c>
      <c r="B128" s="13">
        <f t="shared" si="9"/>
        <v>50</v>
      </c>
      <c r="C128" s="3">
        <v>35935</v>
      </c>
      <c r="D128" s="5">
        <v>216</v>
      </c>
      <c r="E128" s="5">
        <v>420</v>
      </c>
      <c r="F128" s="5">
        <v>99</v>
      </c>
      <c r="G128" s="16">
        <v>87.8</v>
      </c>
      <c r="H128" s="5">
        <v>160.7</v>
      </c>
      <c r="I128" s="5">
        <v>104.7</v>
      </c>
      <c r="J128" s="5">
        <v>101.8</v>
      </c>
      <c r="K128" s="16">
        <v>494.7</v>
      </c>
      <c r="L128" s="5">
        <v>432.6</v>
      </c>
      <c r="M128" s="5">
        <v>181.7</v>
      </c>
      <c r="N128" s="5">
        <v>81.8</v>
      </c>
      <c r="O128" s="16">
        <v>160.2</v>
      </c>
      <c r="P128" s="5">
        <v>199.3</v>
      </c>
      <c r="Q128" s="5">
        <v>474.6</v>
      </c>
      <c r="R128" s="5">
        <v>223.9</v>
      </c>
      <c r="S128" s="16">
        <v>278.3</v>
      </c>
      <c r="T128" s="5">
        <v>381.7</v>
      </c>
      <c r="U128" s="17">
        <v>445.4</v>
      </c>
      <c r="V128" s="17">
        <v>227.1</v>
      </c>
      <c r="W128" s="24">
        <f t="shared" si="6"/>
        <v>251.12105263157895</v>
      </c>
      <c r="X128" s="20">
        <v>35935</v>
      </c>
      <c r="Y128" s="25">
        <f t="shared" si="7"/>
        <v>0.3180379008552023</v>
      </c>
      <c r="Z128" s="25">
        <f>+daily_flow!X241</f>
        <v>0.3180379008552023</v>
      </c>
      <c r="AA128" s="25">
        <f t="shared" si="10"/>
        <v>0.4593842277517448</v>
      </c>
      <c r="AB128" s="25">
        <f t="shared" si="8"/>
        <v>0.3234029115535618</v>
      </c>
      <c r="AC128">
        <v>0.4184220641723826</v>
      </c>
      <c r="AD128">
        <v>0.3234029115535618</v>
      </c>
    </row>
    <row r="129" spans="1:30" ht="12.75">
      <c r="A129" s="3">
        <f t="shared" si="5"/>
        <v>35936</v>
      </c>
      <c r="B129" s="13">
        <f t="shared" si="9"/>
        <v>51</v>
      </c>
      <c r="C129" s="3">
        <v>35936</v>
      </c>
      <c r="D129" s="5">
        <v>240</v>
      </c>
      <c r="E129" s="5">
        <v>384</v>
      </c>
      <c r="F129" s="5">
        <v>136.2</v>
      </c>
      <c r="G129" s="16">
        <v>82.4</v>
      </c>
      <c r="H129" s="5">
        <v>158.2</v>
      </c>
      <c r="I129" s="5">
        <v>106.2</v>
      </c>
      <c r="J129" s="5">
        <v>115</v>
      </c>
      <c r="K129" s="16">
        <v>498.9</v>
      </c>
      <c r="L129" s="5">
        <v>477.7</v>
      </c>
      <c r="M129" s="5">
        <v>224.5</v>
      </c>
      <c r="N129" s="5">
        <v>112.9</v>
      </c>
      <c r="O129" s="16">
        <v>179.2</v>
      </c>
      <c r="P129" s="5">
        <v>170.9</v>
      </c>
      <c r="Q129" s="5">
        <v>607.6</v>
      </c>
      <c r="R129" s="5">
        <v>323.6</v>
      </c>
      <c r="S129" s="16">
        <v>281.9</v>
      </c>
      <c r="T129" s="5">
        <v>386.1</v>
      </c>
      <c r="U129" s="17">
        <v>459.9</v>
      </c>
      <c r="V129" s="17">
        <v>211.4</v>
      </c>
      <c r="W129" s="24">
        <f t="shared" si="6"/>
        <v>271.4</v>
      </c>
      <c r="X129" s="20">
        <v>35936</v>
      </c>
      <c r="Y129" s="25">
        <f t="shared" si="7"/>
        <v>0.34372062950347615</v>
      </c>
      <c r="Z129" s="25">
        <f>+daily_flow!X242</f>
        <v>0.34372062950347615</v>
      </c>
      <c r="AA129" s="25">
        <f t="shared" si="10"/>
        <v>0.46701572425561433</v>
      </c>
      <c r="AB129" s="25">
        <f t="shared" si="8"/>
        <v>0.33009521873312764</v>
      </c>
      <c r="AC129">
        <v>0.46574325270125255</v>
      </c>
      <c r="AD129">
        <v>0.33009521873312764</v>
      </c>
    </row>
    <row r="130" spans="1:30" ht="12.75">
      <c r="A130" s="3">
        <f t="shared" si="5"/>
        <v>35937</v>
      </c>
      <c r="B130" s="13">
        <f t="shared" si="9"/>
        <v>52</v>
      </c>
      <c r="C130" s="3">
        <v>35937</v>
      </c>
      <c r="D130" s="5">
        <v>246</v>
      </c>
      <c r="E130" s="5">
        <v>376</v>
      </c>
      <c r="F130" s="5">
        <v>155.6</v>
      </c>
      <c r="G130" s="16">
        <v>79.7</v>
      </c>
      <c r="H130" s="5">
        <v>136.2</v>
      </c>
      <c r="I130" s="5">
        <v>122.4</v>
      </c>
      <c r="J130" s="5">
        <v>133.9</v>
      </c>
      <c r="K130" s="16">
        <v>588.5</v>
      </c>
      <c r="L130" s="5">
        <v>607.2</v>
      </c>
      <c r="M130" s="5">
        <v>246.1</v>
      </c>
      <c r="N130" s="5">
        <v>133</v>
      </c>
      <c r="O130" s="16">
        <v>173.6</v>
      </c>
      <c r="P130" s="5">
        <v>152.5</v>
      </c>
      <c r="Q130" s="5">
        <v>813.6</v>
      </c>
      <c r="R130" s="5">
        <v>536</v>
      </c>
      <c r="S130" s="16">
        <v>308.1</v>
      </c>
      <c r="T130" s="5">
        <v>403.8</v>
      </c>
      <c r="U130" s="17">
        <v>684.6</v>
      </c>
      <c r="V130" s="17">
        <v>187.6</v>
      </c>
      <c r="W130" s="24">
        <f t="shared" si="6"/>
        <v>320.23157894736846</v>
      </c>
      <c r="X130" s="20">
        <v>35937</v>
      </c>
      <c r="Y130" s="25">
        <f t="shared" si="7"/>
        <v>0.40556448011304946</v>
      </c>
      <c r="Z130" s="25">
        <f>+daily_flow!X243</f>
        <v>0.40556448011304946</v>
      </c>
      <c r="AA130" s="25">
        <f t="shared" si="10"/>
        <v>0.4733116477695643</v>
      </c>
      <c r="AB130" s="25">
        <f t="shared" si="8"/>
        <v>0.3431665477960047</v>
      </c>
      <c r="AC130">
        <v>0.501279137198963</v>
      </c>
      <c r="AD130">
        <v>0.3431665477960047</v>
      </c>
    </row>
    <row r="131" spans="1:30" ht="12.75">
      <c r="A131" s="3">
        <f t="shared" si="5"/>
        <v>35938</v>
      </c>
      <c r="B131" s="13">
        <f t="shared" si="9"/>
        <v>53</v>
      </c>
      <c r="C131" s="3">
        <v>35938</v>
      </c>
      <c r="D131" s="5">
        <v>272</v>
      </c>
      <c r="E131" s="5">
        <v>412</v>
      </c>
      <c r="F131" s="5">
        <v>165.8</v>
      </c>
      <c r="G131" s="16">
        <v>81</v>
      </c>
      <c r="H131" s="5">
        <v>125.5</v>
      </c>
      <c r="I131" s="5">
        <v>158.2</v>
      </c>
      <c r="J131" s="5">
        <v>129.3</v>
      </c>
      <c r="K131" s="16">
        <v>720.9</v>
      </c>
      <c r="L131" s="5">
        <v>650.6</v>
      </c>
      <c r="M131" s="5">
        <v>249.2</v>
      </c>
      <c r="N131" s="5">
        <v>176.4</v>
      </c>
      <c r="O131" s="16">
        <v>184.8</v>
      </c>
      <c r="P131" s="5">
        <v>130.6</v>
      </c>
      <c r="Q131" s="5">
        <v>820.4</v>
      </c>
      <c r="R131" s="5">
        <v>766.9</v>
      </c>
      <c r="S131" s="16">
        <v>335.6</v>
      </c>
      <c r="T131" s="5">
        <v>399.3</v>
      </c>
      <c r="U131" s="17">
        <v>579.5</v>
      </c>
      <c r="V131" s="17">
        <v>179.2</v>
      </c>
      <c r="W131" s="24">
        <f t="shared" si="6"/>
        <v>344.06315789473683</v>
      </c>
      <c r="X131" s="20">
        <v>35938</v>
      </c>
      <c r="Y131" s="25">
        <f t="shared" si="7"/>
        <v>0.4357465188671071</v>
      </c>
      <c r="Z131" s="25">
        <f>+daily_flow!X244</f>
        <v>0.4357465188671071</v>
      </c>
      <c r="AA131" s="25">
        <f t="shared" si="10"/>
        <v>0.4778525070600287</v>
      </c>
      <c r="AB131" s="25">
        <f t="shared" si="8"/>
        <v>0.3560928990888064</v>
      </c>
      <c r="AC131">
        <v>0.5265139345300388</v>
      </c>
      <c r="AD131">
        <v>0.3560928990888064</v>
      </c>
    </row>
    <row r="132" spans="1:30" ht="12.75">
      <c r="A132" s="3">
        <f t="shared" si="5"/>
        <v>35939</v>
      </c>
      <c r="B132" s="13">
        <f t="shared" si="9"/>
        <v>54</v>
      </c>
      <c r="C132" s="3">
        <v>35939</v>
      </c>
      <c r="D132" s="5">
        <v>400</v>
      </c>
      <c r="E132" s="5">
        <v>610</v>
      </c>
      <c r="F132" s="5">
        <v>176.3</v>
      </c>
      <c r="G132" s="16">
        <v>87.8</v>
      </c>
      <c r="H132" s="5">
        <v>153.1</v>
      </c>
      <c r="I132" s="5">
        <v>158.2</v>
      </c>
      <c r="J132" s="5">
        <v>127</v>
      </c>
      <c r="K132" s="16">
        <v>895.2</v>
      </c>
      <c r="L132" s="5">
        <v>861.1</v>
      </c>
      <c r="M132" s="5">
        <v>265.3</v>
      </c>
      <c r="N132" s="5">
        <v>211.4</v>
      </c>
      <c r="O132" s="16">
        <v>223.9</v>
      </c>
      <c r="P132" s="5">
        <v>128.3</v>
      </c>
      <c r="Q132" s="5">
        <v>840.9</v>
      </c>
      <c r="R132" s="5">
        <v>703.1</v>
      </c>
      <c r="S132" s="16">
        <v>296.7</v>
      </c>
      <c r="T132" s="5">
        <v>403.8</v>
      </c>
      <c r="U132" s="17">
        <v>515.1</v>
      </c>
      <c r="V132" s="17">
        <v>208.4</v>
      </c>
      <c r="W132" s="24">
        <f t="shared" si="6"/>
        <v>382.40000000000003</v>
      </c>
      <c r="X132" s="20">
        <v>35939</v>
      </c>
      <c r="Y132" s="25">
        <f t="shared" si="7"/>
        <v>0.48429907414196505</v>
      </c>
      <c r="Z132" s="25">
        <f>+daily_flow!X245</f>
        <v>0.48429907414196505</v>
      </c>
      <c r="AA132" s="25">
        <f t="shared" si="10"/>
        <v>0.4809822493884273</v>
      </c>
      <c r="AB132" s="25">
        <f t="shared" si="8"/>
        <v>0.37387017324010324</v>
      </c>
      <c r="AC132">
        <v>0.5460500501034287</v>
      </c>
      <c r="AD132">
        <v>0.37387017324010324</v>
      </c>
    </row>
    <row r="133" spans="1:30" ht="12.75">
      <c r="A133" s="3">
        <f t="shared" si="5"/>
        <v>35940</v>
      </c>
      <c r="B133" s="13">
        <f t="shared" si="9"/>
        <v>55</v>
      </c>
      <c r="C133" s="3">
        <v>35940</v>
      </c>
      <c r="D133" s="5">
        <v>600</v>
      </c>
      <c r="E133" s="5">
        <v>772</v>
      </c>
      <c r="F133" s="5">
        <v>198.3</v>
      </c>
      <c r="G133" s="16">
        <v>106.2</v>
      </c>
      <c r="H133" s="5">
        <v>252.4</v>
      </c>
      <c r="I133" s="5">
        <v>184.4</v>
      </c>
      <c r="J133" s="5">
        <v>127</v>
      </c>
      <c r="K133" s="16">
        <v>773.4</v>
      </c>
      <c r="L133" s="5">
        <v>1212</v>
      </c>
      <c r="M133" s="5">
        <v>298.9</v>
      </c>
      <c r="N133" s="5">
        <v>257.1</v>
      </c>
      <c r="O133" s="16">
        <v>236.9</v>
      </c>
      <c r="P133" s="5">
        <v>168.2</v>
      </c>
      <c r="Q133" s="5">
        <v>820.4</v>
      </c>
      <c r="R133" s="5">
        <v>684.6</v>
      </c>
      <c r="S133" s="16">
        <v>271.1</v>
      </c>
      <c r="T133" s="5">
        <v>494.6</v>
      </c>
      <c r="U133" s="17">
        <v>530.7</v>
      </c>
      <c r="V133" s="17">
        <v>257.1</v>
      </c>
      <c r="W133" s="24">
        <f t="shared" si="6"/>
        <v>433.9631578947369</v>
      </c>
      <c r="X133" s="20">
        <v>35940</v>
      </c>
      <c r="Y133" s="25">
        <f t="shared" si="7"/>
        <v>0.5496023942995409</v>
      </c>
      <c r="Z133" s="25">
        <f>+daily_flow!X246</f>
        <v>0.5496023942995409</v>
      </c>
      <c r="AA133" s="25">
        <f t="shared" si="10"/>
        <v>0.4833952127340476</v>
      </c>
      <c r="AB133" s="25">
        <f t="shared" si="8"/>
        <v>0.39898632209727847</v>
      </c>
      <c r="AC133">
        <v>0.5622853384703235</v>
      </c>
      <c r="AD133">
        <v>0.39898632209727847</v>
      </c>
    </row>
    <row r="134" spans="1:30" ht="12.75">
      <c r="A134" s="3">
        <f t="shared" si="5"/>
        <v>35941</v>
      </c>
      <c r="B134" s="13">
        <f t="shared" si="9"/>
        <v>56</v>
      </c>
      <c r="C134" s="3">
        <v>35941</v>
      </c>
      <c r="D134" s="5">
        <v>605</v>
      </c>
      <c r="E134" s="5">
        <v>777</v>
      </c>
      <c r="F134" s="5">
        <v>305.9</v>
      </c>
      <c r="G134" s="16">
        <v>112</v>
      </c>
      <c r="H134" s="5">
        <v>461.9</v>
      </c>
      <c r="I134" s="5">
        <v>215.6</v>
      </c>
      <c r="J134" s="5">
        <v>145.8</v>
      </c>
      <c r="K134" s="16">
        <v>715.8</v>
      </c>
      <c r="L134" s="5">
        <v>1266</v>
      </c>
      <c r="M134" s="5">
        <v>320.1</v>
      </c>
      <c r="N134" s="5">
        <v>360.3</v>
      </c>
      <c r="O134" s="16">
        <v>257.1</v>
      </c>
      <c r="P134" s="5">
        <v>253.6</v>
      </c>
      <c r="Q134" s="5">
        <v>806.8</v>
      </c>
      <c r="R134" s="5">
        <v>847.9</v>
      </c>
      <c r="S134" s="16">
        <v>257.1</v>
      </c>
      <c r="T134" s="5">
        <v>854.8</v>
      </c>
      <c r="U134" s="17">
        <v>613.4</v>
      </c>
      <c r="V134" s="17">
        <v>315.8</v>
      </c>
      <c r="W134" s="24">
        <f t="shared" si="6"/>
        <v>499.5736842105263</v>
      </c>
      <c r="X134" s="20">
        <v>35941</v>
      </c>
      <c r="Y134" s="25">
        <f t="shared" si="7"/>
        <v>0.6326963198976158</v>
      </c>
      <c r="Z134" s="25">
        <f>+daily_flow!X247</f>
        <v>0.6326963198976158</v>
      </c>
      <c r="AA134" s="25">
        <f t="shared" si="10"/>
        <v>0.48631232099966915</v>
      </c>
      <c r="AB134" s="25">
        <f t="shared" si="8"/>
        <v>0.4357431860448065</v>
      </c>
      <c r="AC134">
        <v>0.5771048439239317</v>
      </c>
      <c r="AD134">
        <v>0.4357431860448065</v>
      </c>
    </row>
    <row r="135" spans="1:30" ht="12.75">
      <c r="A135" s="3">
        <f t="shared" si="5"/>
        <v>35942</v>
      </c>
      <c r="B135" s="13">
        <f t="shared" si="9"/>
        <v>57</v>
      </c>
      <c r="C135" s="3">
        <v>35942</v>
      </c>
      <c r="D135" s="5">
        <v>857</v>
      </c>
      <c r="E135" s="5">
        <v>777</v>
      </c>
      <c r="F135" s="5">
        <v>629.3</v>
      </c>
      <c r="G135" s="16">
        <v>168.4</v>
      </c>
      <c r="H135" s="5">
        <v>634.4</v>
      </c>
      <c r="I135" s="5">
        <v>309.4</v>
      </c>
      <c r="J135" s="5">
        <v>131.6</v>
      </c>
      <c r="K135" s="16">
        <v>924.1</v>
      </c>
      <c r="L135" s="5">
        <v>1620</v>
      </c>
      <c r="M135" s="5">
        <v>376</v>
      </c>
      <c r="N135" s="5">
        <v>552.1</v>
      </c>
      <c r="O135" s="16">
        <v>289.2</v>
      </c>
      <c r="P135" s="5">
        <v>364.5</v>
      </c>
      <c r="Q135" s="5">
        <v>890.1</v>
      </c>
      <c r="R135" s="5">
        <v>875.9</v>
      </c>
      <c r="S135" s="16">
        <v>296.7</v>
      </c>
      <c r="T135" s="5">
        <v>1613</v>
      </c>
      <c r="U135" s="17">
        <v>911.7</v>
      </c>
      <c r="V135" s="17">
        <v>343.7</v>
      </c>
      <c r="W135" s="24">
        <f t="shared" si="6"/>
        <v>661.2684210526317</v>
      </c>
      <c r="X135" s="20">
        <v>35942</v>
      </c>
      <c r="Y135" s="25">
        <f t="shared" si="7"/>
        <v>0.8374782533344889</v>
      </c>
      <c r="Z135" s="25">
        <f>+daily_flow!X248</f>
        <v>0.8374782533344889</v>
      </c>
      <c r="AA135" s="25">
        <f t="shared" si="10"/>
        <v>0.4900335281923441</v>
      </c>
      <c r="AB135" s="25">
        <f t="shared" si="8"/>
        <v>0.5008931963765557</v>
      </c>
      <c r="AC135">
        <v>0.5918274753426697</v>
      </c>
      <c r="AD135">
        <v>0.5008931963765557</v>
      </c>
    </row>
    <row r="136" spans="1:30" ht="12.75">
      <c r="A136" s="3">
        <f t="shared" si="5"/>
        <v>35943</v>
      </c>
      <c r="B136" s="13">
        <f t="shared" si="9"/>
        <v>58</v>
      </c>
      <c r="C136" s="3">
        <v>35943</v>
      </c>
      <c r="D136" s="21">
        <v>984</v>
      </c>
      <c r="E136" s="21">
        <v>845</v>
      </c>
      <c r="F136" s="21">
        <v>675.2</v>
      </c>
      <c r="G136" s="21">
        <v>195.5</v>
      </c>
      <c r="H136" s="21">
        <v>738.9</v>
      </c>
      <c r="I136" s="21">
        <v>364.5</v>
      </c>
      <c r="J136" s="21">
        <v>195.5</v>
      </c>
      <c r="K136" s="21">
        <v>1038</v>
      </c>
      <c r="L136" s="21">
        <v>1900</v>
      </c>
      <c r="M136" s="21">
        <v>445.4</v>
      </c>
      <c r="N136" s="21">
        <v>642.5</v>
      </c>
      <c r="O136" s="21">
        <v>331.6</v>
      </c>
      <c r="P136" s="21">
        <v>399.3</v>
      </c>
      <c r="Q136" s="21">
        <v>897.3</v>
      </c>
      <c r="R136" s="21">
        <v>993.5</v>
      </c>
      <c r="S136" s="21">
        <v>431.3</v>
      </c>
      <c r="T136" s="21">
        <v>1912</v>
      </c>
      <c r="U136" s="22">
        <v>1644</v>
      </c>
      <c r="V136" s="22">
        <v>368.8</v>
      </c>
      <c r="W136" s="24">
        <f>AVERAGE(D136:V136)</f>
        <v>789.5947368421051</v>
      </c>
      <c r="X136" s="20">
        <v>35943</v>
      </c>
      <c r="Y136" s="25">
        <f>+W136/$W$136</f>
        <v>1</v>
      </c>
      <c r="Z136" s="25">
        <f>+daily_flow!X249</f>
        <v>1</v>
      </c>
      <c r="AA136" s="25">
        <f t="shared" si="10"/>
        <v>0.49432531456287826</v>
      </c>
      <c r="AB136" s="25">
        <f t="shared" si="8"/>
        <v>0.5861384587696554</v>
      </c>
      <c r="AC136">
        <v>0.6063256967265019</v>
      </c>
      <c r="AD136">
        <v>0.5861384587696554</v>
      </c>
    </row>
    <row r="137" spans="1:30" ht="12.75">
      <c r="A137" s="3">
        <f t="shared" si="5"/>
        <v>35944</v>
      </c>
      <c r="B137" s="13">
        <f t="shared" si="9"/>
        <v>59</v>
      </c>
      <c r="C137" s="3">
        <v>35944</v>
      </c>
      <c r="D137" s="5">
        <v>644</v>
      </c>
      <c r="E137" s="5">
        <v>828</v>
      </c>
      <c r="F137" s="5">
        <v>533.2</v>
      </c>
      <c r="G137" s="16">
        <v>171</v>
      </c>
      <c r="H137" s="5">
        <v>649.5</v>
      </c>
      <c r="I137" s="5">
        <v>302.4</v>
      </c>
      <c r="J137" s="5">
        <v>189.9</v>
      </c>
      <c r="K137" s="16">
        <v>866.7</v>
      </c>
      <c r="L137" s="5">
        <v>1850</v>
      </c>
      <c r="M137" s="5">
        <v>431.3</v>
      </c>
      <c r="N137" s="5">
        <v>552.1</v>
      </c>
      <c r="O137" s="16">
        <v>289.2</v>
      </c>
      <c r="P137" s="5">
        <v>356.1</v>
      </c>
      <c r="Q137" s="23">
        <v>728.2</v>
      </c>
      <c r="R137" s="5">
        <v>773.5</v>
      </c>
      <c r="S137" s="16">
        <v>426.6</v>
      </c>
      <c r="T137" s="5">
        <v>1514</v>
      </c>
      <c r="U137" s="17">
        <v>1087</v>
      </c>
      <c r="V137" s="17">
        <v>319.7</v>
      </c>
      <c r="W137" s="24">
        <f aca="true" t="shared" si="11" ref="W137:W200">AVERAGE(D137:V137)</f>
        <v>658.5473684210527</v>
      </c>
      <c r="X137" s="20">
        <v>35944</v>
      </c>
      <c r="Y137" s="25">
        <f aca="true" t="shared" si="12" ref="Y137:Y200">+W137/$W$136</f>
        <v>0.8340321150756886</v>
      </c>
      <c r="Z137" s="25">
        <f>+daily_flow!X250</f>
        <v>0.8340321150756886</v>
      </c>
      <c r="AA137" s="25">
        <f t="shared" si="10"/>
        <v>0.49711844183891823</v>
      </c>
      <c r="AB137" s="25">
        <f t="shared" si="8"/>
        <v>0.6474273944661819</v>
      </c>
      <c r="AC137">
        <v>0.6182923062908133</v>
      </c>
      <c r="AD137">
        <v>0.6474273944661819</v>
      </c>
    </row>
    <row r="138" spans="1:30" ht="12.75">
      <c r="A138" s="3">
        <f t="shared" si="5"/>
        <v>35945</v>
      </c>
      <c r="B138" s="13">
        <f t="shared" si="9"/>
        <v>60</v>
      </c>
      <c r="C138" s="3">
        <v>35945</v>
      </c>
      <c r="D138" s="5">
        <v>519</v>
      </c>
      <c r="E138" s="5">
        <v>772</v>
      </c>
      <c r="F138" s="5">
        <v>407.7</v>
      </c>
      <c r="G138" s="16">
        <v>155.6</v>
      </c>
      <c r="H138" s="5">
        <v>556.5</v>
      </c>
      <c r="I138" s="5">
        <v>292</v>
      </c>
      <c r="J138" s="5">
        <v>163.2</v>
      </c>
      <c r="K138" s="16">
        <v>726.1</v>
      </c>
      <c r="L138" s="5">
        <v>1328</v>
      </c>
      <c r="M138" s="5">
        <v>412.9</v>
      </c>
      <c r="N138" s="5">
        <v>509.9</v>
      </c>
      <c r="O138" s="16">
        <v>274.7</v>
      </c>
      <c r="P138" s="5">
        <v>331.6</v>
      </c>
      <c r="Q138" s="5">
        <v>596.3</v>
      </c>
      <c r="R138" s="5">
        <v>642.5</v>
      </c>
      <c r="S138" s="16">
        <v>412.9</v>
      </c>
      <c r="T138" s="5">
        <v>1514</v>
      </c>
      <c r="U138" s="17">
        <v>760.4</v>
      </c>
      <c r="V138" s="17">
        <v>289.2</v>
      </c>
      <c r="W138" s="24">
        <f t="shared" si="11"/>
        <v>561.2894736842105</v>
      </c>
      <c r="X138" s="20">
        <v>35945</v>
      </c>
      <c r="Y138" s="25">
        <f t="shared" si="12"/>
        <v>0.7108576684908315</v>
      </c>
      <c r="Z138" s="25">
        <f>+daily_flow!X251</f>
        <v>0.7108576684908315</v>
      </c>
      <c r="AA138" s="25">
        <f t="shared" si="10"/>
        <v>0.4981418404733498</v>
      </c>
      <c r="AB138" s="25">
        <f t="shared" si="8"/>
        <v>0.6855890430134047</v>
      </c>
      <c r="AC138">
        <v>0.623427518891548</v>
      </c>
      <c r="AD138">
        <v>0.6855890430134047</v>
      </c>
    </row>
    <row r="139" spans="1:30" ht="12.75">
      <c r="A139" s="3">
        <f t="shared" si="5"/>
        <v>35946</v>
      </c>
      <c r="B139" s="13">
        <f t="shared" si="9"/>
        <v>61</v>
      </c>
      <c r="C139" s="3">
        <v>35946</v>
      </c>
      <c r="D139" s="5">
        <v>445</v>
      </c>
      <c r="E139" s="5">
        <v>707</v>
      </c>
      <c r="F139" s="5">
        <v>376</v>
      </c>
      <c r="G139" s="16">
        <v>150.7</v>
      </c>
      <c r="H139" s="5">
        <v>510.3</v>
      </c>
      <c r="I139" s="5">
        <v>252.4</v>
      </c>
      <c r="J139" s="5">
        <v>133.9</v>
      </c>
      <c r="K139" s="16">
        <v>685.3</v>
      </c>
      <c r="L139" s="5">
        <v>1179</v>
      </c>
      <c r="M139" s="5">
        <v>426.6</v>
      </c>
      <c r="N139" s="5">
        <v>520.3</v>
      </c>
      <c r="O139" s="16">
        <v>257.1</v>
      </c>
      <c r="P139" s="5">
        <v>285.6</v>
      </c>
      <c r="Q139" s="5">
        <v>541.4</v>
      </c>
      <c r="R139" s="5">
        <v>520.3</v>
      </c>
      <c r="S139" s="16">
        <v>390.4</v>
      </c>
      <c r="T139" s="5">
        <v>1246</v>
      </c>
      <c r="U139" s="17">
        <v>619.1</v>
      </c>
      <c r="V139" s="17">
        <v>281.9</v>
      </c>
      <c r="W139" s="24">
        <f t="shared" si="11"/>
        <v>501.48947368421057</v>
      </c>
      <c r="X139" s="20">
        <v>35946</v>
      </c>
      <c r="Y139" s="25">
        <f t="shared" si="12"/>
        <v>0.6351226145324386</v>
      </c>
      <c r="Z139" s="25">
        <f>+daily_flow!X252</f>
        <v>0.6351226145324386</v>
      </c>
      <c r="AA139" s="25">
        <f t="shared" si="10"/>
        <v>0.49865820574178643</v>
      </c>
      <c r="AB139" s="25">
        <f t="shared" si="8"/>
        <v>0.7105110549715712</v>
      </c>
      <c r="AC139">
        <v>0.6236239332191288</v>
      </c>
      <c r="AD139">
        <v>0.7105110549715712</v>
      </c>
    </row>
    <row r="140" spans="1:30" ht="12.75">
      <c r="A140" s="3">
        <f t="shared" si="5"/>
        <v>35947</v>
      </c>
      <c r="B140" s="13">
        <f t="shared" si="9"/>
        <v>62</v>
      </c>
      <c r="C140" s="3">
        <v>35947</v>
      </c>
      <c r="D140" s="5">
        <v>404</v>
      </c>
      <c r="E140" s="5">
        <v>634</v>
      </c>
      <c r="F140" s="5">
        <v>383.8</v>
      </c>
      <c r="G140" s="16">
        <v>148.2</v>
      </c>
      <c r="H140" s="5">
        <v>488</v>
      </c>
      <c r="I140" s="5">
        <v>221.5</v>
      </c>
      <c r="J140" s="5">
        <v>119.4</v>
      </c>
      <c r="K140" s="16">
        <v>773.4</v>
      </c>
      <c r="L140" s="5">
        <v>1212</v>
      </c>
      <c r="M140" s="5">
        <v>431.3</v>
      </c>
      <c r="N140" s="5">
        <v>450.2</v>
      </c>
      <c r="O140" s="16">
        <v>233.6</v>
      </c>
      <c r="P140" s="5">
        <v>214.5</v>
      </c>
      <c r="Q140" s="5">
        <v>499.6</v>
      </c>
      <c r="R140" s="5">
        <v>464.7</v>
      </c>
      <c r="S140" s="16">
        <v>352</v>
      </c>
      <c r="T140" s="5">
        <v>1032</v>
      </c>
      <c r="U140" s="17">
        <v>525.5</v>
      </c>
      <c r="V140" s="17">
        <v>296.7</v>
      </c>
      <c r="W140" s="24">
        <f t="shared" si="11"/>
        <v>467.6000000000001</v>
      </c>
      <c r="X140" s="20">
        <v>35947</v>
      </c>
      <c r="Y140" s="25">
        <f t="shared" si="12"/>
        <v>0.5922025289455619</v>
      </c>
      <c r="Z140" s="25">
        <f>+daily_flow!X253</f>
        <v>0.5922025289455619</v>
      </c>
      <c r="AA140" s="25">
        <f t="shared" si="10"/>
        <v>0.4996622740068747</v>
      </c>
      <c r="AB140" s="25">
        <f t="shared" si="8"/>
        <v>0.7239989868220207</v>
      </c>
      <c r="AC140">
        <v>0.6182838631409852</v>
      </c>
      <c r="AD140">
        <v>0.7239989868220207</v>
      </c>
    </row>
    <row r="141" spans="1:30" ht="12.75">
      <c r="A141" s="3">
        <f t="shared" si="5"/>
        <v>35948</v>
      </c>
      <c r="B141" s="13">
        <f t="shared" si="9"/>
        <v>63</v>
      </c>
      <c r="C141" s="3">
        <v>35948</v>
      </c>
      <c r="D141" s="5">
        <v>299</v>
      </c>
      <c r="E141" s="5">
        <v>547</v>
      </c>
      <c r="F141" s="5">
        <v>376</v>
      </c>
      <c r="G141" s="16">
        <v>158.2</v>
      </c>
      <c r="H141" s="5">
        <v>483.6</v>
      </c>
      <c r="I141" s="5">
        <v>195.5</v>
      </c>
      <c r="J141" s="5">
        <v>112</v>
      </c>
      <c r="K141" s="16">
        <v>971.4</v>
      </c>
      <c r="L141" s="5">
        <v>1172</v>
      </c>
      <c r="M141" s="5">
        <v>399.3</v>
      </c>
      <c r="N141" s="5">
        <v>377.4</v>
      </c>
      <c r="O141" s="16">
        <v>250.2</v>
      </c>
      <c r="P141" s="5">
        <v>176.4</v>
      </c>
      <c r="Q141" s="5">
        <v>474.6</v>
      </c>
      <c r="R141" s="5">
        <v>412.9</v>
      </c>
      <c r="S141" s="16">
        <v>319.7</v>
      </c>
      <c r="T141" s="5">
        <v>875.9</v>
      </c>
      <c r="U141" s="17">
        <v>474.6</v>
      </c>
      <c r="V141" s="17">
        <v>339.6</v>
      </c>
      <c r="W141" s="24">
        <f t="shared" si="11"/>
        <v>442.9105263157894</v>
      </c>
      <c r="X141" s="20">
        <v>35948</v>
      </c>
      <c r="Y141" s="25">
        <f t="shared" si="12"/>
        <v>0.5609339901215147</v>
      </c>
      <c r="Z141" s="25">
        <f>+daily_flow!X254</f>
        <v>0.5609339901215147</v>
      </c>
      <c r="AA141" s="25">
        <f t="shared" si="10"/>
        <v>0.500306841839807</v>
      </c>
      <c r="AB141" s="25">
        <f t="shared" si="8"/>
        <v>0.7254154362997675</v>
      </c>
      <c r="AC141">
        <v>0.6071691229567022</v>
      </c>
      <c r="AD141">
        <v>0.7254154362997675</v>
      </c>
    </row>
    <row r="142" spans="1:30" ht="12.75">
      <c r="A142" s="3">
        <f t="shared" si="5"/>
        <v>35949</v>
      </c>
      <c r="B142" s="13">
        <f t="shared" si="9"/>
        <v>64</v>
      </c>
      <c r="C142" s="3">
        <v>35949</v>
      </c>
      <c r="D142" s="5">
        <v>292</v>
      </c>
      <c r="E142" s="5">
        <v>484</v>
      </c>
      <c r="F142" s="5">
        <v>383.8</v>
      </c>
      <c r="G142" s="16">
        <v>184.4</v>
      </c>
      <c r="H142" s="5">
        <v>470.5</v>
      </c>
      <c r="I142" s="5">
        <v>165.8</v>
      </c>
      <c r="J142" s="5">
        <v>101.8</v>
      </c>
      <c r="K142" s="16">
        <v>935.8</v>
      </c>
      <c r="L142" s="5">
        <v>1212</v>
      </c>
      <c r="M142" s="5">
        <v>381.7</v>
      </c>
      <c r="N142" s="5">
        <v>426.6</v>
      </c>
      <c r="O142" s="16">
        <v>240.2</v>
      </c>
      <c r="P142" s="5">
        <v>157.6</v>
      </c>
      <c r="Q142" s="5">
        <v>412.9</v>
      </c>
      <c r="R142" s="5">
        <v>368.8</v>
      </c>
      <c r="S142" s="16">
        <v>300.4</v>
      </c>
      <c r="T142" s="5">
        <v>786.7</v>
      </c>
      <c r="U142" s="17">
        <v>417.4</v>
      </c>
      <c r="V142" s="17">
        <v>335.6</v>
      </c>
      <c r="W142" s="24">
        <f t="shared" si="11"/>
        <v>424.10526315789474</v>
      </c>
      <c r="X142" s="20">
        <v>35949</v>
      </c>
      <c r="Y142" s="25">
        <f t="shared" si="12"/>
        <v>0.537117641961566</v>
      </c>
      <c r="Z142" s="25">
        <f>+daily_flow!X255</f>
        <v>0.537117641961566</v>
      </c>
      <c r="AA142" s="25">
        <f t="shared" si="10"/>
        <v>0.5007678822580539</v>
      </c>
      <c r="AB142" s="25">
        <f t="shared" si="8"/>
        <v>0.7134681015577613</v>
      </c>
      <c r="AC142">
        <v>0.5907094245549017</v>
      </c>
      <c r="AD142">
        <v>0.7134681015577613</v>
      </c>
    </row>
    <row r="143" spans="1:30" ht="12.75">
      <c r="A143" s="3">
        <f aca="true" t="shared" si="13" ref="A143:A206">A142+1</f>
        <v>35950</v>
      </c>
      <c r="B143" s="13">
        <f t="shared" si="9"/>
        <v>65</v>
      </c>
      <c r="C143" s="3">
        <v>35950</v>
      </c>
      <c r="D143" s="5">
        <v>331</v>
      </c>
      <c r="E143" s="5">
        <v>453</v>
      </c>
      <c r="F143" s="5">
        <v>341.9</v>
      </c>
      <c r="G143" s="16">
        <v>187.2</v>
      </c>
      <c r="H143" s="5">
        <v>387.8</v>
      </c>
      <c r="I143" s="5">
        <v>150.7</v>
      </c>
      <c r="J143" s="5">
        <v>92</v>
      </c>
      <c r="K143" s="16">
        <v>989.4</v>
      </c>
      <c r="L143" s="5">
        <v>1500</v>
      </c>
      <c r="M143" s="5">
        <v>364.5</v>
      </c>
      <c r="N143" s="5">
        <v>459.9</v>
      </c>
      <c r="O143" s="16">
        <v>211.4</v>
      </c>
      <c r="P143" s="5">
        <v>155.1</v>
      </c>
      <c r="Q143" s="5">
        <v>356.1</v>
      </c>
      <c r="R143" s="5">
        <v>335.6</v>
      </c>
      <c r="S143" s="16">
        <v>271.1</v>
      </c>
      <c r="T143" s="5">
        <v>766.9</v>
      </c>
      <c r="U143" s="17">
        <v>364.5</v>
      </c>
      <c r="V143" s="17">
        <v>315.8</v>
      </c>
      <c r="W143" s="24">
        <f t="shared" si="11"/>
        <v>422.8368421052632</v>
      </c>
      <c r="X143" s="20">
        <v>35950</v>
      </c>
      <c r="Y143" s="25">
        <f t="shared" si="12"/>
        <v>0.5355112216126862</v>
      </c>
      <c r="Z143" s="25">
        <f>+daily_flow!X256</f>
        <v>0.5355112216126862</v>
      </c>
      <c r="AA143" s="25">
        <f t="shared" si="10"/>
        <v>0.5008540912615623</v>
      </c>
      <c r="AB143" s="25">
        <f t="shared" si="8"/>
        <v>0.6757222225925359</v>
      </c>
      <c r="AC143">
        <v>0.5616449922123052</v>
      </c>
      <c r="AD143">
        <v>0.6757222225925359</v>
      </c>
    </row>
    <row r="144" spans="1:30" ht="12.75">
      <c r="A144" s="3">
        <f t="shared" si="13"/>
        <v>35951</v>
      </c>
      <c r="B144" s="13">
        <f t="shared" si="9"/>
        <v>66</v>
      </c>
      <c r="C144" s="3">
        <v>35951</v>
      </c>
      <c r="D144" s="5">
        <v>289</v>
      </c>
      <c r="E144" s="5">
        <v>424</v>
      </c>
      <c r="F144" s="5">
        <v>292</v>
      </c>
      <c r="G144" s="16">
        <v>187.2</v>
      </c>
      <c r="H144" s="5">
        <v>353.1</v>
      </c>
      <c r="I144" s="5">
        <v>145.8</v>
      </c>
      <c r="J144" s="5">
        <v>90.6</v>
      </c>
      <c r="K144" s="16">
        <v>1032</v>
      </c>
      <c r="L144" s="5">
        <v>1391</v>
      </c>
      <c r="M144" s="5">
        <v>364.5</v>
      </c>
      <c r="N144" s="5">
        <v>509.9</v>
      </c>
      <c r="O144" s="16">
        <v>250.2</v>
      </c>
      <c r="P144" s="5">
        <v>160.2</v>
      </c>
      <c r="Q144" s="5">
        <v>339.6</v>
      </c>
      <c r="R144" s="5">
        <v>319.7</v>
      </c>
      <c r="S144" s="16">
        <v>264</v>
      </c>
      <c r="T144" s="5">
        <v>827.2</v>
      </c>
      <c r="U144" s="17">
        <v>327.6</v>
      </c>
      <c r="V144" s="17">
        <v>281.9</v>
      </c>
      <c r="W144" s="24">
        <f t="shared" si="11"/>
        <v>413.1315789473684</v>
      </c>
      <c r="X144" s="20">
        <v>35951</v>
      </c>
      <c r="Y144" s="25">
        <f t="shared" si="12"/>
        <v>0.5232197729681449</v>
      </c>
      <c r="Z144" s="25">
        <f>+daily_flow!X257</f>
        <v>0.5232197729681449</v>
      </c>
      <c r="AA144" s="25">
        <f t="shared" si="10"/>
        <v>0.5002712917352674</v>
      </c>
      <c r="AB144" s="25">
        <f aca="true" t="shared" si="14" ref="AB144:AB207">AVERAGE(Y137:Y144)</f>
        <v>0.616124694213554</v>
      </c>
      <c r="AC144">
        <v>0.5229073764245039</v>
      </c>
      <c r="AD144">
        <v>0.616124694213554</v>
      </c>
    </row>
    <row r="145" spans="1:30" ht="12.75">
      <c r="A145" s="3">
        <f t="shared" si="13"/>
        <v>35952</v>
      </c>
      <c r="B145" s="13">
        <f aca="true" t="shared" si="15" ref="B145:B184">+B144+1</f>
        <v>67</v>
      </c>
      <c r="C145" s="3">
        <v>35952</v>
      </c>
      <c r="D145" s="5">
        <v>265</v>
      </c>
      <c r="E145" s="5">
        <v>384</v>
      </c>
      <c r="F145" s="5">
        <v>252.4</v>
      </c>
      <c r="G145" s="16">
        <v>153.1</v>
      </c>
      <c r="H145" s="5">
        <v>302.4</v>
      </c>
      <c r="I145" s="5">
        <v>124</v>
      </c>
      <c r="J145" s="5">
        <v>92</v>
      </c>
      <c r="K145" s="16">
        <v>895.2</v>
      </c>
      <c r="L145" s="5">
        <v>1192</v>
      </c>
      <c r="M145" s="5">
        <v>360.3</v>
      </c>
      <c r="N145" s="5">
        <v>563</v>
      </c>
      <c r="O145" s="16">
        <v>236.9</v>
      </c>
      <c r="P145" s="5">
        <v>190.5</v>
      </c>
      <c r="Q145" s="5">
        <v>331.6</v>
      </c>
      <c r="R145" s="5">
        <v>319.7</v>
      </c>
      <c r="S145" s="16">
        <v>246.9</v>
      </c>
      <c r="T145" s="5">
        <v>741</v>
      </c>
      <c r="U145" s="17">
        <v>308.1</v>
      </c>
      <c r="V145" s="17">
        <v>281.9</v>
      </c>
      <c r="W145" s="24">
        <f t="shared" si="11"/>
        <v>381.05263157894734</v>
      </c>
      <c r="X145" s="20">
        <v>35952</v>
      </c>
      <c r="Y145" s="25">
        <f t="shared" si="12"/>
        <v>0.4825926691240677</v>
      </c>
      <c r="Z145" s="25">
        <f>+daily_flow!X258</f>
        <v>0.4825926691240677</v>
      </c>
      <c r="AA145" s="25">
        <f aca="true" t="shared" si="16" ref="AA145:AA208">AVERAGE(Y131:Y160)</f>
        <v>0.49779789321192996</v>
      </c>
      <c r="AB145" s="25">
        <f t="shared" si="14"/>
        <v>0.5721947634696014</v>
      </c>
      <c r="AC145">
        <v>0.49295774647887336</v>
      </c>
      <c r="AD145">
        <v>0.5721947634696014</v>
      </c>
    </row>
    <row r="146" spans="1:30" ht="12.75">
      <c r="A146" s="3">
        <f t="shared" si="13"/>
        <v>35953</v>
      </c>
      <c r="B146" s="13">
        <f t="shared" si="15"/>
        <v>68</v>
      </c>
      <c r="C146" s="3">
        <v>35953</v>
      </c>
      <c r="D146" s="5">
        <v>265</v>
      </c>
      <c r="E146" s="5">
        <v>368</v>
      </c>
      <c r="F146" s="5">
        <v>227.6</v>
      </c>
      <c r="G146" s="16">
        <v>119.4</v>
      </c>
      <c r="H146" s="5">
        <v>262</v>
      </c>
      <c r="I146" s="5">
        <v>113.5</v>
      </c>
      <c r="J146" s="5">
        <v>96.2</v>
      </c>
      <c r="K146" s="16">
        <v>665.3</v>
      </c>
      <c r="L146" s="5">
        <v>1107</v>
      </c>
      <c r="M146" s="5">
        <v>364.5</v>
      </c>
      <c r="N146" s="5">
        <v>552.1</v>
      </c>
      <c r="O146" s="16">
        <v>199.3</v>
      </c>
      <c r="P146" s="5">
        <v>173.6</v>
      </c>
      <c r="Q146" s="5">
        <v>281.9</v>
      </c>
      <c r="R146" s="5">
        <v>292.9</v>
      </c>
      <c r="S146" s="16">
        <v>220.8</v>
      </c>
      <c r="T146" s="5">
        <v>678.5</v>
      </c>
      <c r="U146" s="17">
        <v>281.9</v>
      </c>
      <c r="V146" s="17">
        <v>311.9</v>
      </c>
      <c r="W146" s="24">
        <f t="shared" si="11"/>
        <v>346.3894736842105</v>
      </c>
      <c r="X146" s="20">
        <v>35953</v>
      </c>
      <c r="Y146" s="25">
        <f t="shared" si="12"/>
        <v>0.4386927337808203</v>
      </c>
      <c r="Z146" s="25">
        <f>+daily_flow!X259</f>
        <v>0.4386927337808203</v>
      </c>
      <c r="AA146" s="25">
        <f t="shared" si="16"/>
        <v>0.4941769669391436</v>
      </c>
      <c r="AB146" s="25">
        <f t="shared" si="14"/>
        <v>0.5381741466308501</v>
      </c>
      <c r="AC146">
        <v>0.4697697464166607</v>
      </c>
      <c r="AD146">
        <v>0.5381741466308501</v>
      </c>
    </row>
    <row r="147" spans="1:30" ht="12.75">
      <c r="A147" s="3">
        <f t="shared" si="13"/>
        <v>35954</v>
      </c>
      <c r="B147" s="13">
        <f t="shared" si="15"/>
        <v>69</v>
      </c>
      <c r="C147" s="3">
        <v>35954</v>
      </c>
      <c r="D147" s="5">
        <v>243</v>
      </c>
      <c r="E147" s="5">
        <v>309</v>
      </c>
      <c r="F147" s="5">
        <v>258.8</v>
      </c>
      <c r="G147" s="16">
        <v>103.3</v>
      </c>
      <c r="H147" s="5">
        <v>281.9</v>
      </c>
      <c r="I147" s="5">
        <v>115</v>
      </c>
      <c r="J147" s="5">
        <v>89.2</v>
      </c>
      <c r="K147" s="16">
        <v>525</v>
      </c>
      <c r="L147" s="5">
        <v>1126</v>
      </c>
      <c r="M147" s="5">
        <v>394.9</v>
      </c>
      <c r="N147" s="5">
        <v>474.6</v>
      </c>
      <c r="O147" s="16">
        <v>179.2</v>
      </c>
      <c r="P147" s="5">
        <v>182</v>
      </c>
      <c r="Q147" s="5">
        <v>243.5</v>
      </c>
      <c r="R147" s="5">
        <v>292.9</v>
      </c>
      <c r="S147" s="16">
        <v>193.4</v>
      </c>
      <c r="T147" s="5">
        <v>596.3</v>
      </c>
      <c r="U147" s="17">
        <v>253.6</v>
      </c>
      <c r="V147" s="17">
        <v>202.3</v>
      </c>
      <c r="W147" s="24">
        <f t="shared" si="11"/>
        <v>319.15263157894736</v>
      </c>
      <c r="X147" s="20">
        <v>35954</v>
      </c>
      <c r="Y147" s="25">
        <f t="shared" si="12"/>
        <v>0.40419802296981133</v>
      </c>
      <c r="Z147" s="25">
        <f>+daily_flow!X260</f>
        <v>0.40419802296981133</v>
      </c>
      <c r="AA147" s="25">
        <f t="shared" si="16"/>
        <v>0.48874972504216035</v>
      </c>
      <c r="AB147" s="25">
        <f t="shared" si="14"/>
        <v>0.5093085726855217</v>
      </c>
      <c r="AC147">
        <v>0.4512663613801441</v>
      </c>
      <c r="AD147">
        <v>0.5093085726855217</v>
      </c>
    </row>
    <row r="148" spans="1:30" ht="12.75">
      <c r="A148" s="3">
        <f t="shared" si="13"/>
        <v>35955</v>
      </c>
      <c r="B148" s="13">
        <f t="shared" si="15"/>
        <v>70</v>
      </c>
      <c r="C148" s="3">
        <v>35955</v>
      </c>
      <c r="D148" s="5">
        <v>246</v>
      </c>
      <c r="E148" s="5">
        <v>275</v>
      </c>
      <c r="F148" s="5">
        <v>258.8</v>
      </c>
      <c r="G148" s="16">
        <v>79.7</v>
      </c>
      <c r="H148" s="5">
        <v>285.2</v>
      </c>
      <c r="I148" s="5">
        <v>110.5</v>
      </c>
      <c r="J148" s="5">
        <v>82.4</v>
      </c>
      <c r="K148" s="16">
        <v>424.7</v>
      </c>
      <c r="L148" s="5">
        <v>1165</v>
      </c>
      <c r="M148" s="5">
        <v>390.4</v>
      </c>
      <c r="N148" s="5">
        <v>417.4</v>
      </c>
      <c r="O148" s="16">
        <v>176.4</v>
      </c>
      <c r="P148" s="5">
        <v>165.5</v>
      </c>
      <c r="Q148" s="5">
        <v>211.4</v>
      </c>
      <c r="R148" s="5">
        <v>253.6</v>
      </c>
      <c r="S148" s="16">
        <v>208.4</v>
      </c>
      <c r="T148" s="5">
        <v>557.5</v>
      </c>
      <c r="U148" s="17">
        <v>236.9</v>
      </c>
      <c r="V148" s="17">
        <v>199.3</v>
      </c>
      <c r="W148" s="24">
        <f t="shared" si="11"/>
        <v>302.321052631579</v>
      </c>
      <c r="X148" s="20">
        <v>35955</v>
      </c>
      <c r="Y148" s="25">
        <f t="shared" si="12"/>
        <v>0.38288129153529804</v>
      </c>
      <c r="Z148" s="25">
        <f>+daily_flow!X261</f>
        <v>0.38288129153529804</v>
      </c>
      <c r="AA148" s="25">
        <f t="shared" si="16"/>
        <v>0.4808189410956988</v>
      </c>
      <c r="AB148" s="25">
        <f t="shared" si="14"/>
        <v>0.4831434180092386</v>
      </c>
      <c r="AC148">
        <v>0.4370392095434256</v>
      </c>
      <c r="AD148">
        <v>0.4831434180092386</v>
      </c>
    </row>
    <row r="149" spans="1:30" ht="12.75">
      <c r="A149" s="3">
        <f t="shared" si="13"/>
        <v>35956</v>
      </c>
      <c r="B149" s="13">
        <f t="shared" si="15"/>
        <v>71</v>
      </c>
      <c r="C149" s="3">
        <v>35956</v>
      </c>
      <c r="D149" s="5">
        <v>246</v>
      </c>
      <c r="E149" s="5">
        <v>237</v>
      </c>
      <c r="F149" s="5">
        <v>258.8</v>
      </c>
      <c r="G149" s="16">
        <v>62.9</v>
      </c>
      <c r="H149" s="5">
        <v>316.5</v>
      </c>
      <c r="I149" s="5">
        <v>109.1</v>
      </c>
      <c r="J149" s="5">
        <v>81</v>
      </c>
      <c r="K149" s="16">
        <v>473.5</v>
      </c>
      <c r="L149" s="5">
        <v>1286</v>
      </c>
      <c r="M149" s="5">
        <v>368.8</v>
      </c>
      <c r="N149" s="5">
        <v>390.4</v>
      </c>
      <c r="O149" s="16">
        <v>176.4</v>
      </c>
      <c r="P149" s="5">
        <v>155.1</v>
      </c>
      <c r="Q149" s="5">
        <v>184.8</v>
      </c>
      <c r="R149" s="5">
        <v>227.1</v>
      </c>
      <c r="S149" s="16">
        <v>240.2</v>
      </c>
      <c r="T149" s="5">
        <v>563</v>
      </c>
      <c r="U149" s="17">
        <v>220.8</v>
      </c>
      <c r="V149" s="17">
        <v>190.5</v>
      </c>
      <c r="W149" s="24">
        <f t="shared" si="11"/>
        <v>304.6263157894737</v>
      </c>
      <c r="X149" s="20">
        <v>35956</v>
      </c>
      <c r="Y149" s="25">
        <f t="shared" si="12"/>
        <v>0.3858008438706066</v>
      </c>
      <c r="Z149" s="25">
        <f>+daily_flow!X262</f>
        <v>0.3858008438706066</v>
      </c>
      <c r="AA149" s="25">
        <f t="shared" si="16"/>
        <v>0.4694091350437379</v>
      </c>
      <c r="AB149" s="25">
        <f t="shared" si="14"/>
        <v>0.4612517747278751</v>
      </c>
      <c r="AC149">
        <v>0.42350883975568193</v>
      </c>
      <c r="AD149">
        <v>0.4612517747278751</v>
      </c>
    </row>
    <row r="150" spans="1:30" ht="12.75">
      <c r="A150" s="3">
        <f t="shared" si="13"/>
        <v>35957</v>
      </c>
      <c r="B150" s="13">
        <f t="shared" si="15"/>
        <v>72</v>
      </c>
      <c r="C150" s="3">
        <v>35957</v>
      </c>
      <c r="D150" s="5">
        <v>234</v>
      </c>
      <c r="E150" s="5">
        <v>207</v>
      </c>
      <c r="F150" s="5">
        <v>281.9</v>
      </c>
      <c r="G150" s="16">
        <v>56.7</v>
      </c>
      <c r="H150" s="5">
        <v>338.2</v>
      </c>
      <c r="I150" s="5">
        <v>119.4</v>
      </c>
      <c r="J150" s="5">
        <v>85.1</v>
      </c>
      <c r="K150" s="16">
        <v>456.9</v>
      </c>
      <c r="L150" s="5">
        <v>1553</v>
      </c>
      <c r="M150" s="5">
        <v>347.8</v>
      </c>
      <c r="N150" s="5">
        <v>373.1</v>
      </c>
      <c r="O150" s="16">
        <v>176.4</v>
      </c>
      <c r="P150" s="5">
        <v>162.9</v>
      </c>
      <c r="Q150" s="5">
        <v>173.6</v>
      </c>
      <c r="R150" s="5">
        <v>211.4</v>
      </c>
      <c r="S150" s="16">
        <v>271.1</v>
      </c>
      <c r="T150" s="5">
        <v>590.6</v>
      </c>
      <c r="U150" s="17">
        <v>205.3</v>
      </c>
      <c r="V150" s="17">
        <v>179.2</v>
      </c>
      <c r="W150" s="24">
        <f t="shared" si="11"/>
        <v>317.0315789473684</v>
      </c>
      <c r="X150" s="20">
        <v>35957</v>
      </c>
      <c r="Y150" s="25">
        <f t="shared" si="12"/>
        <v>0.4015117681955434</v>
      </c>
      <c r="Z150" s="25">
        <f>+daily_flow!X263</f>
        <v>0.4015117681955434</v>
      </c>
      <c r="AA150" s="25">
        <f t="shared" si="16"/>
        <v>0.45086486738700077</v>
      </c>
      <c r="AB150" s="25">
        <f t="shared" si="14"/>
        <v>0.44430104050712227</v>
      </c>
      <c r="AC150">
        <v>0.4097082891734379</v>
      </c>
      <c r="AD150">
        <v>0.44430104050712227</v>
      </c>
    </row>
    <row r="151" spans="1:30" ht="12.75">
      <c r="A151" s="3">
        <f t="shared" si="13"/>
        <v>35958</v>
      </c>
      <c r="B151" s="13">
        <f t="shared" si="15"/>
        <v>73</v>
      </c>
      <c r="C151" s="3">
        <v>35958</v>
      </c>
      <c r="D151" s="5">
        <v>219</v>
      </c>
      <c r="E151" s="5">
        <v>190</v>
      </c>
      <c r="F151" s="5">
        <v>368.3</v>
      </c>
      <c r="G151" s="16">
        <v>59.2</v>
      </c>
      <c r="H151" s="5">
        <v>298.9</v>
      </c>
      <c r="I151" s="5">
        <v>163.2</v>
      </c>
      <c r="J151" s="5">
        <v>81</v>
      </c>
      <c r="K151" s="16">
        <v>428.6</v>
      </c>
      <c r="L151" s="5">
        <v>1820</v>
      </c>
      <c r="M151" s="5">
        <v>343.7</v>
      </c>
      <c r="N151" s="5">
        <v>335.6</v>
      </c>
      <c r="O151" s="16">
        <v>168.2</v>
      </c>
      <c r="P151" s="5">
        <v>160.2</v>
      </c>
      <c r="Q151" s="5">
        <v>182</v>
      </c>
      <c r="R151" s="5">
        <v>202.3</v>
      </c>
      <c r="S151" s="16">
        <v>281.9</v>
      </c>
      <c r="T151" s="5">
        <v>601.9</v>
      </c>
      <c r="U151" s="17">
        <v>190.5</v>
      </c>
      <c r="V151" s="17">
        <v>190.5</v>
      </c>
      <c r="W151" s="24">
        <f t="shared" si="11"/>
        <v>330.78947368421046</v>
      </c>
      <c r="X151" s="20">
        <v>35958</v>
      </c>
      <c r="Y151" s="25">
        <f t="shared" si="12"/>
        <v>0.4189357631829786</v>
      </c>
      <c r="Z151" s="25">
        <f>+daily_flow!X264</f>
        <v>0.4189357631829786</v>
      </c>
      <c r="AA151" s="25">
        <f t="shared" si="16"/>
        <v>0.4264759403558122</v>
      </c>
      <c r="AB151" s="25">
        <f t="shared" si="14"/>
        <v>0.4297291082034088</v>
      </c>
      <c r="AC151">
        <v>0.3953824857966222</v>
      </c>
      <c r="AD151">
        <v>0.4297291082034088</v>
      </c>
    </row>
    <row r="152" spans="1:30" ht="12.75">
      <c r="A152" s="3">
        <f t="shared" si="13"/>
        <v>35959</v>
      </c>
      <c r="B152" s="13">
        <f t="shared" si="15"/>
        <v>74</v>
      </c>
      <c r="C152" s="3">
        <v>35959</v>
      </c>
      <c r="D152" s="5">
        <v>210</v>
      </c>
      <c r="E152" s="5">
        <v>174</v>
      </c>
      <c r="F152" s="5">
        <v>356.9</v>
      </c>
      <c r="G152" s="16">
        <v>53.1</v>
      </c>
      <c r="H152" s="5">
        <v>275.2</v>
      </c>
      <c r="I152" s="5">
        <v>189.9</v>
      </c>
      <c r="J152" s="5">
        <v>82.4</v>
      </c>
      <c r="K152" s="16">
        <v>405.1</v>
      </c>
      <c r="L152" s="5">
        <v>1550</v>
      </c>
      <c r="M152" s="5">
        <v>339.6</v>
      </c>
      <c r="N152" s="5">
        <v>308.1</v>
      </c>
      <c r="O152" s="16">
        <v>170.9</v>
      </c>
      <c r="P152" s="5">
        <v>147.5</v>
      </c>
      <c r="Q152" s="5">
        <v>170.9</v>
      </c>
      <c r="R152" s="5">
        <v>170.9</v>
      </c>
      <c r="S152" s="16">
        <v>230.3</v>
      </c>
      <c r="T152" s="5">
        <v>573.9</v>
      </c>
      <c r="U152" s="17">
        <v>179.2</v>
      </c>
      <c r="V152" s="17">
        <v>184.8</v>
      </c>
      <c r="W152" s="24">
        <f t="shared" si="11"/>
        <v>303.82631578947365</v>
      </c>
      <c r="X152" s="20">
        <v>35959</v>
      </c>
      <c r="Y152" s="25">
        <f t="shared" si="12"/>
        <v>0.38478766589123004</v>
      </c>
      <c r="Z152" s="25">
        <f>+daily_flow!X265</f>
        <v>0.38478766589123004</v>
      </c>
      <c r="AA152" s="25">
        <f t="shared" si="16"/>
        <v>0.4067758499252338</v>
      </c>
      <c r="AB152" s="25">
        <f t="shared" si="14"/>
        <v>0.4124250948187944</v>
      </c>
      <c r="AC152">
        <v>0.38225027717972127</v>
      </c>
      <c r="AD152">
        <v>0.4124250948187944</v>
      </c>
    </row>
    <row r="153" spans="1:30" ht="12.75">
      <c r="A153" s="3">
        <f t="shared" si="13"/>
        <v>35960</v>
      </c>
      <c r="B153" s="13">
        <f t="shared" si="15"/>
        <v>75</v>
      </c>
      <c r="C153" s="3">
        <v>35960</v>
      </c>
      <c r="D153" s="5">
        <v>231</v>
      </c>
      <c r="E153" s="5">
        <v>119</v>
      </c>
      <c r="F153" s="5">
        <v>327.3</v>
      </c>
      <c r="G153" s="16">
        <v>46.1</v>
      </c>
      <c r="H153" s="5">
        <v>298.9</v>
      </c>
      <c r="I153" s="5">
        <v>206.9</v>
      </c>
      <c r="J153" s="5">
        <v>78.3</v>
      </c>
      <c r="K153" s="16">
        <v>378.5</v>
      </c>
      <c r="L153" s="5">
        <v>1384</v>
      </c>
      <c r="M153" s="5">
        <v>319.7</v>
      </c>
      <c r="N153" s="5">
        <v>300.4</v>
      </c>
      <c r="O153" s="16">
        <v>168.2</v>
      </c>
      <c r="P153" s="5">
        <v>170.9</v>
      </c>
      <c r="Q153" s="5">
        <v>170.9</v>
      </c>
      <c r="R153" s="5">
        <v>140.1</v>
      </c>
      <c r="S153" s="16">
        <v>170.9</v>
      </c>
      <c r="T153" s="5">
        <v>590.6</v>
      </c>
      <c r="U153" s="17">
        <v>165.5</v>
      </c>
      <c r="V153" s="17">
        <v>179.2</v>
      </c>
      <c r="W153" s="24">
        <f t="shared" si="11"/>
        <v>286.65263157894736</v>
      </c>
      <c r="X153" s="20">
        <v>35960</v>
      </c>
      <c r="Y153" s="25">
        <f t="shared" si="12"/>
        <v>0.3630376675576412</v>
      </c>
      <c r="Z153" s="25">
        <f>+daily_flow!X266</f>
        <v>0.3630376675576412</v>
      </c>
      <c r="AA153" s="25">
        <f t="shared" si="16"/>
        <v>0.390867844708256</v>
      </c>
      <c r="AB153" s="25">
        <f t="shared" si="14"/>
        <v>0.39748071962299114</v>
      </c>
      <c r="AC153">
        <v>0.37216826753231175</v>
      </c>
      <c r="AD153">
        <v>0.39748071962299114</v>
      </c>
    </row>
    <row r="154" spans="1:30" ht="12.75">
      <c r="A154" s="3">
        <f t="shared" si="13"/>
        <v>35961</v>
      </c>
      <c r="B154" s="13">
        <f t="shared" si="15"/>
        <v>76</v>
      </c>
      <c r="C154" s="3">
        <v>35961</v>
      </c>
      <c r="D154" s="5">
        <v>219</v>
      </c>
      <c r="E154" s="5">
        <v>82</v>
      </c>
      <c r="F154" s="5">
        <v>323.7</v>
      </c>
      <c r="G154" s="16">
        <v>46.1</v>
      </c>
      <c r="H154" s="5">
        <v>305.9</v>
      </c>
      <c r="I154" s="5">
        <v>209.8</v>
      </c>
      <c r="J154" s="5">
        <v>70.5</v>
      </c>
      <c r="K154" s="16">
        <v>456.9</v>
      </c>
      <c r="L154" s="5">
        <v>1384</v>
      </c>
      <c r="M154" s="5">
        <v>315.8</v>
      </c>
      <c r="N154" s="5">
        <v>308.1</v>
      </c>
      <c r="O154" s="16">
        <v>145</v>
      </c>
      <c r="P154" s="5">
        <v>196.4</v>
      </c>
      <c r="Q154" s="5">
        <v>147.5</v>
      </c>
      <c r="R154" s="5">
        <v>123.8</v>
      </c>
      <c r="S154" s="16">
        <v>123.8</v>
      </c>
      <c r="T154" s="5">
        <v>585</v>
      </c>
      <c r="U154" s="17">
        <v>147.5</v>
      </c>
      <c r="V154" s="17">
        <v>173.6</v>
      </c>
      <c r="W154" s="24">
        <f t="shared" si="11"/>
        <v>282.33684210526326</v>
      </c>
      <c r="X154" s="20">
        <v>35961</v>
      </c>
      <c r="Y154" s="25">
        <f t="shared" si="12"/>
        <v>0.3575718389846892</v>
      </c>
      <c r="Z154" s="25">
        <f>+daily_flow!X267</f>
        <v>0.3575718389846892</v>
      </c>
      <c r="AA154" s="25">
        <f t="shared" si="16"/>
        <v>0.3771699450528698</v>
      </c>
      <c r="AB154" s="25">
        <f t="shared" si="14"/>
        <v>0.38734060777347484</v>
      </c>
      <c r="AC154">
        <v>0.3647300006591582</v>
      </c>
      <c r="AD154">
        <v>0.38734060777347484</v>
      </c>
    </row>
    <row r="155" spans="1:30" ht="12.75">
      <c r="A155" s="3">
        <f t="shared" si="13"/>
        <v>35962</v>
      </c>
      <c r="B155" s="13">
        <f t="shared" si="15"/>
        <v>77</v>
      </c>
      <c r="C155" s="3">
        <v>35962</v>
      </c>
      <c r="D155" s="5">
        <v>204</v>
      </c>
      <c r="E155" s="5">
        <v>89</v>
      </c>
      <c r="F155" s="5">
        <v>457.6</v>
      </c>
      <c r="G155" s="16">
        <v>51.9</v>
      </c>
      <c r="H155" s="5">
        <v>323.7</v>
      </c>
      <c r="I155" s="5">
        <v>249.2</v>
      </c>
      <c r="J155" s="5">
        <v>66.6</v>
      </c>
      <c r="K155" s="16">
        <v>469.4</v>
      </c>
      <c r="L155" s="5">
        <v>1600</v>
      </c>
      <c r="M155" s="5">
        <v>308.1</v>
      </c>
      <c r="N155" s="5">
        <v>368.8</v>
      </c>
      <c r="O155" s="16">
        <v>135.3</v>
      </c>
      <c r="P155" s="5">
        <v>187.6</v>
      </c>
      <c r="Q155" s="5">
        <v>126.1</v>
      </c>
      <c r="R155" s="5">
        <v>110.7</v>
      </c>
      <c r="S155" s="16">
        <v>104.5</v>
      </c>
      <c r="T155" s="5">
        <v>536</v>
      </c>
      <c r="U155" s="17">
        <v>126.1</v>
      </c>
      <c r="V155" s="17">
        <v>168.2</v>
      </c>
      <c r="W155" s="24">
        <f t="shared" si="11"/>
        <v>299.0947368421053</v>
      </c>
      <c r="X155" s="20">
        <v>35962</v>
      </c>
      <c r="Y155" s="25">
        <f t="shared" si="12"/>
        <v>0.37879525139478626</v>
      </c>
      <c r="Z155" s="25">
        <f>+daily_flow!X268</f>
        <v>0.37879525139478626</v>
      </c>
      <c r="AA155" s="25">
        <f t="shared" si="16"/>
        <v>0.36430813941862256</v>
      </c>
      <c r="AB155" s="25">
        <f t="shared" si="14"/>
        <v>0.3841652613265966</v>
      </c>
      <c r="AC155">
        <v>0.35921558694333544</v>
      </c>
      <c r="AD155">
        <v>0.3841652613265966</v>
      </c>
    </row>
    <row r="156" spans="1:30" ht="12.75">
      <c r="A156" s="3">
        <f t="shared" si="13"/>
        <v>35963</v>
      </c>
      <c r="B156" s="13">
        <f t="shared" si="15"/>
        <v>78</v>
      </c>
      <c r="C156" s="3">
        <v>35963</v>
      </c>
      <c r="D156" s="5">
        <v>198</v>
      </c>
      <c r="E156" s="5">
        <v>89</v>
      </c>
      <c r="F156" s="5">
        <v>364.5</v>
      </c>
      <c r="G156" s="16">
        <v>46.1</v>
      </c>
      <c r="H156" s="5">
        <v>323.7</v>
      </c>
      <c r="I156" s="5">
        <v>236.7</v>
      </c>
      <c r="J156" s="5">
        <v>55.5</v>
      </c>
      <c r="K156" s="16">
        <v>469.4</v>
      </c>
      <c r="L156" s="5">
        <v>1497</v>
      </c>
      <c r="M156" s="5">
        <v>285.6</v>
      </c>
      <c r="N156" s="5">
        <v>445.4</v>
      </c>
      <c r="O156" s="16">
        <v>108.6</v>
      </c>
      <c r="P156" s="5">
        <v>202.3</v>
      </c>
      <c r="Q156" s="5">
        <v>108.6</v>
      </c>
      <c r="R156" s="5">
        <v>112.9</v>
      </c>
      <c r="S156" s="16">
        <v>87.1</v>
      </c>
      <c r="T156" s="5">
        <v>464.7</v>
      </c>
      <c r="U156" s="17">
        <v>104.5</v>
      </c>
      <c r="V156" s="17">
        <v>170.9</v>
      </c>
      <c r="W156" s="24">
        <f t="shared" si="11"/>
        <v>282.6578947368421</v>
      </c>
      <c r="X156" s="20">
        <v>35963</v>
      </c>
      <c r="Y156" s="25">
        <f t="shared" si="12"/>
        <v>0.3579784433053599</v>
      </c>
      <c r="Z156" s="25">
        <f>+daily_flow!X269</f>
        <v>0.3579784433053599</v>
      </c>
      <c r="AA156" s="25">
        <f t="shared" si="16"/>
        <v>0.35209067942915423</v>
      </c>
      <c r="AB156" s="25">
        <f t="shared" si="14"/>
        <v>0.38105240529785434</v>
      </c>
      <c r="AC156">
        <v>0.3544687592346952</v>
      </c>
      <c r="AD156">
        <v>0.38105240529785434</v>
      </c>
    </row>
    <row r="157" spans="1:30" ht="12.75">
      <c r="A157" s="3">
        <f t="shared" si="13"/>
        <v>35964</v>
      </c>
      <c r="B157" s="13">
        <f t="shared" si="15"/>
        <v>79</v>
      </c>
      <c r="C157" s="3">
        <v>35964</v>
      </c>
      <c r="D157" s="5">
        <v>213</v>
      </c>
      <c r="E157" s="5">
        <v>89</v>
      </c>
      <c r="F157" s="5">
        <v>338.2</v>
      </c>
      <c r="G157" s="16">
        <v>40.5</v>
      </c>
      <c r="H157" s="5">
        <v>305.9</v>
      </c>
      <c r="I157" s="5">
        <v>187.2</v>
      </c>
      <c r="J157" s="5">
        <v>47.2</v>
      </c>
      <c r="K157" s="16">
        <v>432.6</v>
      </c>
      <c r="L157" s="5">
        <v>1293</v>
      </c>
      <c r="M157" s="5">
        <v>264</v>
      </c>
      <c r="N157" s="5">
        <v>464.7</v>
      </c>
      <c r="O157" s="16">
        <v>115</v>
      </c>
      <c r="P157" s="5">
        <v>187.6</v>
      </c>
      <c r="Q157" s="5">
        <v>94.6</v>
      </c>
      <c r="R157" s="5">
        <v>106.6</v>
      </c>
      <c r="S157" s="16">
        <v>75.2</v>
      </c>
      <c r="T157" s="5">
        <v>422</v>
      </c>
      <c r="U157" s="17">
        <v>102.5</v>
      </c>
      <c r="V157" s="17">
        <v>173.6</v>
      </c>
      <c r="W157" s="24">
        <f t="shared" si="11"/>
        <v>260.65263157894736</v>
      </c>
      <c r="X157" s="20">
        <v>35964</v>
      </c>
      <c r="Y157" s="25">
        <f t="shared" si="12"/>
        <v>0.3301093832279051</v>
      </c>
      <c r="Z157" s="25">
        <f>+daily_flow!X270</f>
        <v>0.3301093832279051</v>
      </c>
      <c r="AA157" s="25">
        <f t="shared" si="16"/>
        <v>0.3409477213493931</v>
      </c>
      <c r="AB157" s="25">
        <f t="shared" si="14"/>
        <v>0.37409097271751673</v>
      </c>
      <c r="AC157">
        <v>0.34810884553257393</v>
      </c>
      <c r="AD157">
        <v>0.37409097271751673</v>
      </c>
    </row>
    <row r="158" spans="1:30" ht="12.75">
      <c r="A158" s="3">
        <f t="shared" si="13"/>
        <v>35965</v>
      </c>
      <c r="B158" s="13">
        <f t="shared" si="15"/>
        <v>80</v>
      </c>
      <c r="C158" s="3">
        <v>35965</v>
      </c>
      <c r="D158" s="5">
        <v>265</v>
      </c>
      <c r="E158" s="5">
        <v>70</v>
      </c>
      <c r="F158" s="5">
        <v>316.5</v>
      </c>
      <c r="G158" s="16">
        <v>51.9</v>
      </c>
      <c r="H158" s="5">
        <v>285.2</v>
      </c>
      <c r="I158" s="5">
        <v>160.7</v>
      </c>
      <c r="J158" s="5">
        <v>45</v>
      </c>
      <c r="K158" s="16">
        <v>389.8</v>
      </c>
      <c r="L158" s="5">
        <v>1272</v>
      </c>
      <c r="M158" s="5">
        <v>246.9</v>
      </c>
      <c r="N158" s="5">
        <v>515.1</v>
      </c>
      <c r="O158" s="16">
        <v>106.6</v>
      </c>
      <c r="P158" s="5">
        <v>173.6</v>
      </c>
      <c r="Q158" s="5">
        <v>83.5</v>
      </c>
      <c r="R158" s="5">
        <v>98.5</v>
      </c>
      <c r="S158" s="16">
        <v>71.5</v>
      </c>
      <c r="T158" s="5">
        <v>399.3</v>
      </c>
      <c r="U158" s="17">
        <v>90.8</v>
      </c>
      <c r="V158" s="17">
        <v>168.2</v>
      </c>
      <c r="W158" s="24">
        <f t="shared" si="11"/>
        <v>253.16315789473683</v>
      </c>
      <c r="X158" s="20">
        <v>35965</v>
      </c>
      <c r="Y158" s="25">
        <f t="shared" si="12"/>
        <v>0.32062417096045276</v>
      </c>
      <c r="Z158" s="25">
        <f>+daily_flow!X271</f>
        <v>0.32062417096045276</v>
      </c>
      <c r="AA158" s="25">
        <f t="shared" si="16"/>
        <v>0.3297334408723995</v>
      </c>
      <c r="AB158" s="25">
        <f t="shared" si="14"/>
        <v>0.3639800230631304</v>
      </c>
      <c r="AC158">
        <v>0.34008474256169613</v>
      </c>
      <c r="AD158">
        <v>0.3639800230631304</v>
      </c>
    </row>
    <row r="159" spans="1:30" ht="12.75">
      <c r="A159" s="3">
        <f t="shared" si="13"/>
        <v>35966</v>
      </c>
      <c r="B159" s="13">
        <f t="shared" si="15"/>
        <v>81</v>
      </c>
      <c r="C159" s="3">
        <v>35966</v>
      </c>
      <c r="D159" s="5">
        <v>335</v>
      </c>
      <c r="E159" s="5">
        <v>59</v>
      </c>
      <c r="F159" s="5">
        <v>364.5</v>
      </c>
      <c r="G159" s="16">
        <v>59.2</v>
      </c>
      <c r="H159" s="5">
        <v>320.1</v>
      </c>
      <c r="I159" s="5">
        <v>148.2</v>
      </c>
      <c r="J159" s="5">
        <v>42.7</v>
      </c>
      <c r="K159" s="16">
        <v>367.3</v>
      </c>
      <c r="L159" s="5">
        <v>1238</v>
      </c>
      <c r="M159" s="5">
        <v>233.6</v>
      </c>
      <c r="N159" s="5">
        <v>445.4</v>
      </c>
      <c r="O159" s="16">
        <v>236.9</v>
      </c>
      <c r="P159" s="5">
        <v>162.9</v>
      </c>
      <c r="Q159" s="5">
        <v>76.2</v>
      </c>
      <c r="R159" s="5">
        <v>89</v>
      </c>
      <c r="S159" s="16">
        <v>68.7</v>
      </c>
      <c r="T159" s="5">
        <v>394.9</v>
      </c>
      <c r="U159" s="17">
        <v>81.8</v>
      </c>
      <c r="V159" s="17">
        <v>170.9</v>
      </c>
      <c r="W159" s="24">
        <f t="shared" si="11"/>
        <v>257.59473684210525</v>
      </c>
      <c r="X159" s="20">
        <v>35966</v>
      </c>
      <c r="Y159" s="25">
        <f t="shared" si="12"/>
        <v>0.32623664371463046</v>
      </c>
      <c r="Z159" s="25">
        <f>+daily_flow!X272</f>
        <v>0.32623664371463046</v>
      </c>
      <c r="AA159" s="25">
        <f t="shared" si="16"/>
        <v>0.31874934732229937</v>
      </c>
      <c r="AB159" s="25">
        <f t="shared" si="14"/>
        <v>0.3523926331295869</v>
      </c>
      <c r="AC159">
        <v>0.33004450428712045</v>
      </c>
      <c r="AD159">
        <v>0.3523926331295869</v>
      </c>
    </row>
    <row r="160" spans="1:30" ht="12.75">
      <c r="A160" s="3">
        <f t="shared" si="13"/>
        <v>35967</v>
      </c>
      <c r="B160" s="13">
        <f t="shared" si="15"/>
        <v>82</v>
      </c>
      <c r="C160" s="3">
        <v>35967</v>
      </c>
      <c r="D160" s="5">
        <v>331</v>
      </c>
      <c r="E160" s="5">
        <v>56</v>
      </c>
      <c r="F160" s="5">
        <v>341.9</v>
      </c>
      <c r="G160" s="16">
        <v>55.5</v>
      </c>
      <c r="H160" s="5">
        <v>407.7</v>
      </c>
      <c r="I160" s="5">
        <v>138.6</v>
      </c>
      <c r="J160" s="5">
        <v>46.1</v>
      </c>
      <c r="K160" s="16">
        <v>428.6</v>
      </c>
      <c r="L160" s="5">
        <v>1272</v>
      </c>
      <c r="M160" s="5">
        <v>243.5</v>
      </c>
      <c r="N160" s="5">
        <v>412.9</v>
      </c>
      <c r="O160" s="16">
        <v>182</v>
      </c>
      <c r="P160" s="5">
        <v>155.1</v>
      </c>
      <c r="Q160" s="5">
        <v>71.5</v>
      </c>
      <c r="R160" s="5">
        <v>77.1</v>
      </c>
      <c r="S160" s="16">
        <v>67.8</v>
      </c>
      <c r="T160" s="5">
        <v>422</v>
      </c>
      <c r="U160" s="17">
        <v>77.1</v>
      </c>
      <c r="V160" s="17">
        <v>184.8</v>
      </c>
      <c r="W160" s="24">
        <f t="shared" si="11"/>
        <v>261.64210526315793</v>
      </c>
      <c r="X160" s="20">
        <v>35967</v>
      </c>
      <c r="Y160" s="25">
        <f t="shared" si="12"/>
        <v>0.33136252441292346</v>
      </c>
      <c r="Z160" s="25">
        <f>+daily_flow!X273</f>
        <v>0.33136252441292346</v>
      </c>
      <c r="AA160" s="25">
        <f t="shared" si="16"/>
        <v>0.3086186784693013</v>
      </c>
      <c r="AB160" s="25">
        <f t="shared" si="14"/>
        <v>0.3457144904447985</v>
      </c>
      <c r="AC160">
        <v>0.3205939533715942</v>
      </c>
      <c r="AD160">
        <v>0.3457144904447985</v>
      </c>
    </row>
    <row r="161" spans="1:30" ht="12.75">
      <c r="A161" s="3">
        <f t="shared" si="13"/>
        <v>35968</v>
      </c>
      <c r="B161" s="13">
        <f t="shared" si="15"/>
        <v>83</v>
      </c>
      <c r="C161" s="3">
        <v>35968</v>
      </c>
      <c r="D161" s="5">
        <v>368</v>
      </c>
      <c r="E161" s="5">
        <v>45</v>
      </c>
      <c r="F161" s="5">
        <v>309.4</v>
      </c>
      <c r="G161" s="16">
        <v>50.7</v>
      </c>
      <c r="H161" s="5">
        <v>368.3</v>
      </c>
      <c r="I161" s="5">
        <v>136.2</v>
      </c>
      <c r="J161" s="5">
        <v>49.6</v>
      </c>
      <c r="K161" s="16">
        <v>424.7</v>
      </c>
      <c r="L161" s="5">
        <v>1331.3333333333333</v>
      </c>
      <c r="M161" s="5">
        <v>271.1</v>
      </c>
      <c r="N161" s="5">
        <v>368.8</v>
      </c>
      <c r="O161" s="16">
        <v>179.2</v>
      </c>
      <c r="P161" s="5">
        <v>140.1</v>
      </c>
      <c r="Q161" s="5">
        <v>68.7</v>
      </c>
      <c r="R161" s="5">
        <v>72.4</v>
      </c>
      <c r="S161" s="16">
        <v>61.4</v>
      </c>
      <c r="T161" s="5">
        <v>412.9</v>
      </c>
      <c r="U161" s="17">
        <v>70.5</v>
      </c>
      <c r="V161" s="17">
        <v>179.2</v>
      </c>
      <c r="W161" s="24">
        <f t="shared" si="11"/>
        <v>258.29122807017535</v>
      </c>
      <c r="X161" s="20">
        <v>35968</v>
      </c>
      <c r="Y161" s="25">
        <f t="shared" si="12"/>
        <v>0.3271187306835174</v>
      </c>
      <c r="Z161" s="25">
        <f>+daily_flow!X274</f>
        <v>0.3271187306835174</v>
      </c>
      <c r="AA161" s="25">
        <f t="shared" si="16"/>
        <v>0.2992336730590199</v>
      </c>
      <c r="AB161" s="25">
        <f t="shared" si="14"/>
        <v>0.341224623335533</v>
      </c>
      <c r="AC161">
        <v>0.3119659429998512</v>
      </c>
      <c r="AD161">
        <v>0.341224623335533</v>
      </c>
    </row>
    <row r="162" spans="1:30" ht="12.75">
      <c r="A162" s="3">
        <f t="shared" si="13"/>
        <v>35969</v>
      </c>
      <c r="B162" s="13">
        <f t="shared" si="15"/>
        <v>84</v>
      </c>
      <c r="C162" s="3">
        <v>35969</v>
      </c>
      <c r="D162" s="5">
        <v>441</v>
      </c>
      <c r="E162" s="5">
        <v>42</v>
      </c>
      <c r="F162" s="5">
        <v>278.5</v>
      </c>
      <c r="G162" s="16">
        <v>41.6</v>
      </c>
      <c r="H162" s="5">
        <v>334.6</v>
      </c>
      <c r="I162" s="5">
        <v>150.7</v>
      </c>
      <c r="J162" s="5">
        <v>51.9</v>
      </c>
      <c r="K162" s="16">
        <v>378.5</v>
      </c>
      <c r="L162" s="5">
        <v>1390.6666666666665</v>
      </c>
      <c r="M162" s="5">
        <v>243.5</v>
      </c>
      <c r="N162" s="5">
        <v>343.7</v>
      </c>
      <c r="O162" s="16">
        <v>217.6</v>
      </c>
      <c r="P162" s="5">
        <v>128.3</v>
      </c>
      <c r="Q162" s="5">
        <v>61.4</v>
      </c>
      <c r="R162" s="5">
        <v>64.1</v>
      </c>
      <c r="S162" s="16">
        <v>66.8</v>
      </c>
      <c r="T162" s="5">
        <v>377.4</v>
      </c>
      <c r="U162" s="17">
        <v>63.2</v>
      </c>
      <c r="V162" s="17">
        <v>147.5</v>
      </c>
      <c r="W162" s="24">
        <f t="shared" si="11"/>
        <v>253.84035087719295</v>
      </c>
      <c r="X162" s="20">
        <v>35969</v>
      </c>
      <c r="Y162" s="25">
        <f t="shared" si="12"/>
        <v>0.3214818172324688</v>
      </c>
      <c r="Z162" s="25">
        <f>+daily_flow!X275</f>
        <v>0.3214818172324688</v>
      </c>
      <c r="AA162" s="25">
        <f t="shared" si="16"/>
        <v>0.2905463384503265</v>
      </c>
      <c r="AB162" s="25">
        <f t="shared" si="14"/>
        <v>0.33671337061650547</v>
      </c>
      <c r="AC162">
        <v>0.3030735287255954</v>
      </c>
      <c r="AD162">
        <v>0.33671337061650547</v>
      </c>
    </row>
    <row r="163" spans="1:30" ht="12.75">
      <c r="A163" s="3">
        <f t="shared" si="13"/>
        <v>35970</v>
      </c>
      <c r="B163" s="13">
        <f t="shared" si="15"/>
        <v>85</v>
      </c>
      <c r="C163" s="3">
        <v>35970</v>
      </c>
      <c r="D163" s="5">
        <v>462</v>
      </c>
      <c r="E163" s="5">
        <v>51</v>
      </c>
      <c r="F163" s="5">
        <v>239.8</v>
      </c>
      <c r="G163" s="16">
        <v>40.5</v>
      </c>
      <c r="H163" s="5">
        <v>305.9</v>
      </c>
      <c r="I163" s="5">
        <v>158.2</v>
      </c>
      <c r="J163" s="5">
        <v>75.7</v>
      </c>
      <c r="K163" s="16">
        <v>300.6</v>
      </c>
      <c r="L163" s="5">
        <v>1450</v>
      </c>
      <c r="M163" s="5">
        <v>217.6</v>
      </c>
      <c r="N163" s="5">
        <v>327.6</v>
      </c>
      <c r="O163" s="16">
        <v>202.3</v>
      </c>
      <c r="P163" s="5">
        <v>117.2</v>
      </c>
      <c r="Q163" s="5">
        <v>59.6</v>
      </c>
      <c r="R163" s="5">
        <v>60.5</v>
      </c>
      <c r="S163" s="16">
        <v>60.5</v>
      </c>
      <c r="T163" s="5">
        <v>360.3</v>
      </c>
      <c r="U163" s="17">
        <v>56</v>
      </c>
      <c r="V163" s="17">
        <v>130.6</v>
      </c>
      <c r="W163" s="24">
        <f t="shared" si="11"/>
        <v>246.10000000000002</v>
      </c>
      <c r="X163" s="20">
        <v>35970</v>
      </c>
      <c r="Y163" s="25">
        <f t="shared" si="12"/>
        <v>0.31167887590569454</v>
      </c>
      <c r="Z163" s="25">
        <f>+daily_flow!X276</f>
        <v>0.31167887590569454</v>
      </c>
      <c r="AA163" s="25">
        <f t="shared" si="16"/>
        <v>0.2826288857930673</v>
      </c>
      <c r="AB163" s="25">
        <f t="shared" si="14"/>
        <v>0.32832382368036905</v>
      </c>
      <c r="AC163">
        <v>0.2915770692938195</v>
      </c>
      <c r="AD163">
        <v>0.32832382368036905</v>
      </c>
    </row>
    <row r="164" spans="1:30" ht="12.75">
      <c r="A164" s="3">
        <f t="shared" si="13"/>
        <v>35971</v>
      </c>
      <c r="B164" s="13">
        <f t="shared" si="15"/>
        <v>86</v>
      </c>
      <c r="C164" s="3">
        <v>35971</v>
      </c>
      <c r="D164" s="5">
        <v>445</v>
      </c>
      <c r="E164" s="5">
        <v>54</v>
      </c>
      <c r="F164" s="5">
        <v>218.6</v>
      </c>
      <c r="G164" s="16">
        <v>48.4</v>
      </c>
      <c r="H164" s="5">
        <v>262</v>
      </c>
      <c r="I164" s="5">
        <v>150.7</v>
      </c>
      <c r="J164" s="5">
        <v>107.6</v>
      </c>
      <c r="K164" s="16">
        <v>255.7</v>
      </c>
      <c r="L164" s="5">
        <v>1384</v>
      </c>
      <c r="M164" s="5">
        <v>179.2</v>
      </c>
      <c r="N164" s="5">
        <v>292.9</v>
      </c>
      <c r="O164" s="16">
        <v>160.2</v>
      </c>
      <c r="P164" s="5">
        <v>117.2</v>
      </c>
      <c r="Q164" s="5">
        <v>56.9</v>
      </c>
      <c r="R164" s="5">
        <v>60.5</v>
      </c>
      <c r="S164" s="16">
        <v>44.8</v>
      </c>
      <c r="T164" s="5">
        <v>335.6</v>
      </c>
      <c r="U164" s="17">
        <v>55.1</v>
      </c>
      <c r="V164" s="17">
        <v>128.3</v>
      </c>
      <c r="W164" s="24">
        <f t="shared" si="11"/>
        <v>229.30000000000004</v>
      </c>
      <c r="X164" s="20">
        <v>35971</v>
      </c>
      <c r="Y164" s="25">
        <f t="shared" si="12"/>
        <v>0.29040213833878814</v>
      </c>
      <c r="Z164" s="25">
        <f>+daily_flow!X277</f>
        <v>0.29040213833878814</v>
      </c>
      <c r="AA164" s="25">
        <f t="shared" si="16"/>
        <v>0.2749131799790699</v>
      </c>
      <c r="AB164" s="25">
        <f t="shared" si="14"/>
        <v>0.3198767855595476</v>
      </c>
      <c r="AC164">
        <v>0.2806725191026265</v>
      </c>
      <c r="AD164">
        <v>0.3198767855595476</v>
      </c>
    </row>
    <row r="165" spans="1:30" ht="12.75">
      <c r="A165" s="3">
        <f t="shared" si="13"/>
        <v>35972</v>
      </c>
      <c r="B165" s="13">
        <f t="shared" si="15"/>
        <v>87</v>
      </c>
      <c r="C165" s="3">
        <v>35972</v>
      </c>
      <c r="D165" s="5">
        <v>441</v>
      </c>
      <c r="E165" s="5">
        <v>47</v>
      </c>
      <c r="F165" s="5">
        <v>204</v>
      </c>
      <c r="G165" s="16">
        <v>49.6</v>
      </c>
      <c r="H165" s="5">
        <v>230.6</v>
      </c>
      <c r="I165" s="5">
        <v>138.6</v>
      </c>
      <c r="J165" s="5">
        <v>125.5</v>
      </c>
      <c r="K165" s="16">
        <v>234.6</v>
      </c>
      <c r="L165" s="5">
        <v>1413</v>
      </c>
      <c r="M165" s="5">
        <v>162.9</v>
      </c>
      <c r="N165" s="5">
        <v>274.7</v>
      </c>
      <c r="O165" s="16">
        <v>126.1</v>
      </c>
      <c r="P165" s="5">
        <v>121.6</v>
      </c>
      <c r="Q165" s="5">
        <v>52.5</v>
      </c>
      <c r="R165" s="5">
        <v>56.9</v>
      </c>
      <c r="S165" s="16">
        <v>44</v>
      </c>
      <c r="T165" s="5">
        <v>315.8</v>
      </c>
      <c r="U165" s="17">
        <v>53.4</v>
      </c>
      <c r="V165" s="17">
        <v>126.1</v>
      </c>
      <c r="W165" s="24">
        <f t="shared" si="11"/>
        <v>221.99473684210525</v>
      </c>
      <c r="X165" s="20">
        <v>35972</v>
      </c>
      <c r="Y165" s="25">
        <f t="shared" si="12"/>
        <v>0.2811502236323764</v>
      </c>
      <c r="Z165" s="25">
        <f>+daily_flow!X278</f>
        <v>0.2811502236323764</v>
      </c>
      <c r="AA165" s="25">
        <f t="shared" si="16"/>
        <v>0.26654868475722615</v>
      </c>
      <c r="AB165" s="25">
        <f t="shared" si="14"/>
        <v>0.3137568906101065</v>
      </c>
      <c r="AC165">
        <v>0.27218715352534834</v>
      </c>
      <c r="AD165">
        <v>0.3137568906101065</v>
      </c>
    </row>
    <row r="166" spans="1:30" ht="12.75">
      <c r="A166" s="3">
        <f t="shared" si="13"/>
        <v>35973</v>
      </c>
      <c r="B166" s="13">
        <f t="shared" si="15"/>
        <v>88</v>
      </c>
      <c r="C166" s="3">
        <v>35973</v>
      </c>
      <c r="D166" s="5">
        <v>453</v>
      </c>
      <c r="E166" s="5">
        <v>45</v>
      </c>
      <c r="F166" s="5">
        <v>189.9</v>
      </c>
      <c r="G166" s="16">
        <v>36.1</v>
      </c>
      <c r="H166" s="5">
        <v>192.7</v>
      </c>
      <c r="I166" s="5">
        <v>131.6</v>
      </c>
      <c r="J166" s="5">
        <v>89.2</v>
      </c>
      <c r="K166" s="16">
        <v>197.8</v>
      </c>
      <c r="L166" s="5">
        <v>1425</v>
      </c>
      <c r="M166" s="5">
        <v>142.5</v>
      </c>
      <c r="N166" s="5">
        <v>285.6</v>
      </c>
      <c r="O166" s="16">
        <v>117.2</v>
      </c>
      <c r="P166" s="5">
        <v>112.9</v>
      </c>
      <c r="Q166" s="5">
        <v>45.6</v>
      </c>
      <c r="R166" s="5">
        <v>53.4</v>
      </c>
      <c r="S166" s="16">
        <v>42.3</v>
      </c>
      <c r="T166" s="5">
        <v>300.4</v>
      </c>
      <c r="U166" s="17">
        <v>48.2</v>
      </c>
      <c r="V166" s="17">
        <v>117.2</v>
      </c>
      <c r="W166" s="24">
        <f t="shared" si="11"/>
        <v>211.8736842105263</v>
      </c>
      <c r="X166" s="20">
        <v>35973</v>
      </c>
      <c r="Y166" s="25">
        <f t="shared" si="12"/>
        <v>0.2683321890643435</v>
      </c>
      <c r="Z166" s="25">
        <f>+daily_flow!X279</f>
        <v>0.2683321890643435</v>
      </c>
      <c r="AA166" s="25">
        <f t="shared" si="16"/>
        <v>0.25745963396723615</v>
      </c>
      <c r="AB166" s="25">
        <f t="shared" si="14"/>
        <v>0.30722039287309283</v>
      </c>
      <c r="AC166">
        <v>0.26408439594817684</v>
      </c>
      <c r="AD166">
        <v>0.30722039287309283</v>
      </c>
    </row>
    <row r="167" spans="1:30" ht="12.75">
      <c r="A167" s="3">
        <f t="shared" si="13"/>
        <v>35974</v>
      </c>
      <c r="B167" s="13">
        <f t="shared" si="15"/>
        <v>89</v>
      </c>
      <c r="C167" s="3">
        <v>35974</v>
      </c>
      <c r="D167" s="5">
        <v>376</v>
      </c>
      <c r="E167" s="5">
        <v>44</v>
      </c>
      <c r="F167" s="5">
        <v>176.3</v>
      </c>
      <c r="G167" s="16">
        <v>40.5</v>
      </c>
      <c r="H167" s="5">
        <v>168.4</v>
      </c>
      <c r="I167" s="5">
        <v>127</v>
      </c>
      <c r="J167" s="5">
        <v>71.8</v>
      </c>
      <c r="K167" s="16">
        <v>145</v>
      </c>
      <c r="L167" s="5">
        <v>1328</v>
      </c>
      <c r="M167" s="5">
        <v>119.3</v>
      </c>
      <c r="N167" s="5">
        <v>274.7</v>
      </c>
      <c r="O167" s="16">
        <v>108.6</v>
      </c>
      <c r="P167" s="5">
        <v>90.8</v>
      </c>
      <c r="Q167" s="5">
        <v>42.3</v>
      </c>
      <c r="R167" s="5">
        <v>56.9</v>
      </c>
      <c r="S167" s="16">
        <v>39.8</v>
      </c>
      <c r="T167" s="5">
        <v>281.9</v>
      </c>
      <c r="U167" s="17">
        <v>44</v>
      </c>
      <c r="V167" s="17">
        <v>110.7</v>
      </c>
      <c r="W167" s="24">
        <f t="shared" si="11"/>
        <v>191.8947368421053</v>
      </c>
      <c r="X167" s="20">
        <v>35974</v>
      </c>
      <c r="Y167" s="25">
        <f t="shared" si="12"/>
        <v>0.2430294021583358</v>
      </c>
      <c r="Z167" s="25">
        <f>+daily_flow!X280</f>
        <v>0.2430294021583358</v>
      </c>
      <c r="AA167" s="25">
        <f t="shared" si="16"/>
        <v>0.24934554479424267</v>
      </c>
      <c r="AB167" s="25">
        <f t="shared" si="14"/>
        <v>0.296819487678556</v>
      </c>
      <c r="AC167">
        <v>0.2552484174648776</v>
      </c>
      <c r="AD167">
        <v>0.296819487678556</v>
      </c>
    </row>
    <row r="168" spans="1:30" ht="12.75">
      <c r="A168" s="3">
        <f t="shared" si="13"/>
        <v>35975</v>
      </c>
      <c r="B168" s="13">
        <f t="shared" si="15"/>
        <v>90</v>
      </c>
      <c r="C168" s="3">
        <v>35975</v>
      </c>
      <c r="D168" s="5">
        <v>320</v>
      </c>
      <c r="E168" s="5">
        <v>58</v>
      </c>
      <c r="F168" s="5">
        <v>209.8</v>
      </c>
      <c r="G168" s="16">
        <v>55.5</v>
      </c>
      <c r="H168" s="5">
        <v>163.2</v>
      </c>
      <c r="I168" s="5">
        <v>117.9</v>
      </c>
      <c r="J168" s="5">
        <v>54.3</v>
      </c>
      <c r="K168" s="16">
        <v>127</v>
      </c>
      <c r="L168" s="5">
        <v>1307</v>
      </c>
      <c r="M168" s="5">
        <v>98.5</v>
      </c>
      <c r="N168" s="5">
        <v>250.2</v>
      </c>
      <c r="O168" s="16">
        <v>102.5</v>
      </c>
      <c r="P168" s="5">
        <v>81.8</v>
      </c>
      <c r="Q168" s="5">
        <v>38.2</v>
      </c>
      <c r="R168" s="5">
        <v>67.8</v>
      </c>
      <c r="S168" s="16">
        <v>46.5</v>
      </c>
      <c r="T168" s="5">
        <v>253.6</v>
      </c>
      <c r="U168" s="17">
        <v>42.3</v>
      </c>
      <c r="V168" s="17">
        <v>110.7</v>
      </c>
      <c r="W168" s="24">
        <f t="shared" si="11"/>
        <v>184.46315789473684</v>
      </c>
      <c r="X168" s="20">
        <v>35975</v>
      </c>
      <c r="Y168" s="25">
        <f t="shared" si="12"/>
        <v>0.2336175119814962</v>
      </c>
      <c r="Z168" s="25">
        <f>+daily_flow!X281</f>
        <v>0.2336175119814962</v>
      </c>
      <c r="AA168" s="25">
        <f t="shared" si="16"/>
        <v>0.24163250523808572</v>
      </c>
      <c r="AB168" s="25">
        <f t="shared" si="14"/>
        <v>0.2846013611246276</v>
      </c>
      <c r="AC168">
        <v>0.24506908940629105</v>
      </c>
      <c r="AD168">
        <v>0.2846013611246276</v>
      </c>
    </row>
    <row r="169" spans="1:30" ht="12.75">
      <c r="A169" s="3">
        <f t="shared" si="13"/>
        <v>35976</v>
      </c>
      <c r="B169" s="13">
        <f t="shared" si="15"/>
        <v>91</v>
      </c>
      <c r="C169" s="3">
        <v>35976</v>
      </c>
      <c r="D169" s="5">
        <v>313</v>
      </c>
      <c r="E169" s="5">
        <v>60</v>
      </c>
      <c r="F169" s="5">
        <v>246.1</v>
      </c>
      <c r="G169" s="16">
        <v>50.7</v>
      </c>
      <c r="H169" s="5">
        <v>155.6</v>
      </c>
      <c r="I169" s="5">
        <v>112</v>
      </c>
      <c r="J169" s="5">
        <v>50.7</v>
      </c>
      <c r="K169" s="16">
        <v>111.2</v>
      </c>
      <c r="L169" s="5">
        <v>1192</v>
      </c>
      <c r="M169" s="5">
        <v>89</v>
      </c>
      <c r="N169" s="5">
        <v>230.3</v>
      </c>
      <c r="O169" s="16">
        <v>98.5</v>
      </c>
      <c r="P169" s="5">
        <v>119.3</v>
      </c>
      <c r="Q169" s="5">
        <v>36.6</v>
      </c>
      <c r="R169" s="5">
        <v>63.2</v>
      </c>
      <c r="S169" s="16">
        <v>41.5</v>
      </c>
      <c r="T169" s="5">
        <v>240.2</v>
      </c>
      <c r="U169" s="17">
        <v>44.8</v>
      </c>
      <c r="V169" s="17">
        <v>108.6</v>
      </c>
      <c r="W169" s="24">
        <f t="shared" si="11"/>
        <v>177.0157894736842</v>
      </c>
      <c r="X169" s="20">
        <v>35976</v>
      </c>
      <c r="Y169" s="25">
        <f t="shared" si="12"/>
        <v>0.22418562487085317</v>
      </c>
      <c r="Z169" s="25">
        <f>+daily_flow!X282</f>
        <v>0.22418562487085317</v>
      </c>
      <c r="AA169" s="25">
        <f t="shared" si="16"/>
        <v>0.23369861065747694</v>
      </c>
      <c r="AB169" s="25">
        <f t="shared" si="14"/>
        <v>0.2717347228980446</v>
      </c>
      <c r="AC169">
        <v>0.23373734545888153</v>
      </c>
      <c r="AD169">
        <v>0.2717347228980446</v>
      </c>
    </row>
    <row r="170" spans="1:30" ht="12.75">
      <c r="A170" s="3">
        <f t="shared" si="13"/>
        <v>35977</v>
      </c>
      <c r="B170" s="13">
        <f t="shared" si="15"/>
        <v>92</v>
      </c>
      <c r="C170" s="3">
        <v>35977</v>
      </c>
      <c r="D170" s="5">
        <v>299</v>
      </c>
      <c r="E170" s="5">
        <v>127</v>
      </c>
      <c r="F170" s="5">
        <v>230.6</v>
      </c>
      <c r="G170" s="16">
        <v>43.8</v>
      </c>
      <c r="H170" s="5">
        <v>148.2</v>
      </c>
      <c r="I170" s="5">
        <v>120.9</v>
      </c>
      <c r="J170" s="5">
        <v>47.2</v>
      </c>
      <c r="K170" s="16">
        <v>102.8</v>
      </c>
      <c r="L170" s="5">
        <v>995.4</v>
      </c>
      <c r="M170" s="5">
        <v>77.1</v>
      </c>
      <c r="N170" s="5">
        <v>211.4</v>
      </c>
      <c r="O170" s="16">
        <v>87.1</v>
      </c>
      <c r="P170" s="5">
        <v>104.5</v>
      </c>
      <c r="Q170" s="5">
        <v>36.6</v>
      </c>
      <c r="R170" s="5">
        <v>57.8</v>
      </c>
      <c r="S170" s="16">
        <v>34.2</v>
      </c>
      <c r="T170" s="5">
        <v>227.1</v>
      </c>
      <c r="U170" s="17">
        <v>46.5</v>
      </c>
      <c r="V170" s="17">
        <v>98.5</v>
      </c>
      <c r="W170" s="24">
        <f t="shared" si="11"/>
        <v>162.93157894736842</v>
      </c>
      <c r="X170" s="20">
        <v>35977</v>
      </c>
      <c r="Y170" s="25">
        <f t="shared" si="12"/>
        <v>0.20634835991814593</v>
      </c>
      <c r="Z170" s="25">
        <f>+daily_flow!X283</f>
        <v>0.20634835991814593</v>
      </c>
      <c r="AA170" s="25">
        <f t="shared" si="16"/>
        <v>0.22484279394619813</v>
      </c>
      <c r="AB170" s="25">
        <f t="shared" si="14"/>
        <v>0.2573430407337542</v>
      </c>
      <c r="AC170">
        <v>0.2218770899573177</v>
      </c>
      <c r="AD170">
        <v>0.2573430407337542</v>
      </c>
    </row>
    <row r="171" spans="1:30" ht="12.75">
      <c r="A171" s="3">
        <f t="shared" si="13"/>
        <v>35978</v>
      </c>
      <c r="B171" s="13">
        <f t="shared" si="15"/>
        <v>93</v>
      </c>
      <c r="C171" s="3">
        <v>35978</v>
      </c>
      <c r="D171" s="5">
        <v>296</v>
      </c>
      <c r="E171" s="5">
        <v>54</v>
      </c>
      <c r="F171" s="5">
        <v>215.6</v>
      </c>
      <c r="G171" s="16">
        <v>46.1</v>
      </c>
      <c r="H171" s="5">
        <v>143.4</v>
      </c>
      <c r="I171" s="5">
        <v>117.9</v>
      </c>
      <c r="J171" s="5">
        <v>51.9</v>
      </c>
      <c r="K171" s="16">
        <v>99.5</v>
      </c>
      <c r="L171" s="5">
        <v>883.8</v>
      </c>
      <c r="M171" s="5">
        <v>61.4</v>
      </c>
      <c r="N171" s="5">
        <v>300.4</v>
      </c>
      <c r="O171" s="16">
        <v>78.1</v>
      </c>
      <c r="P171" s="5">
        <v>89</v>
      </c>
      <c r="Q171" s="5">
        <v>35.8</v>
      </c>
      <c r="R171" s="5">
        <v>53.4</v>
      </c>
      <c r="S171" s="16">
        <v>35.8</v>
      </c>
      <c r="T171" s="5">
        <v>214.5</v>
      </c>
      <c r="U171" s="17">
        <v>47.3</v>
      </c>
      <c r="V171" s="17">
        <v>92.7</v>
      </c>
      <c r="W171" s="24">
        <f t="shared" si="11"/>
        <v>153.50526315789475</v>
      </c>
      <c r="X171" s="20">
        <v>35978</v>
      </c>
      <c r="Y171" s="25">
        <f t="shared" si="12"/>
        <v>0.1944101904374663</v>
      </c>
      <c r="Z171" s="25">
        <f>+daily_flow!X284</f>
        <v>0.1944101904374663</v>
      </c>
      <c r="AA171" s="25">
        <f t="shared" si="16"/>
        <v>0.2165683801499643</v>
      </c>
      <c r="AB171" s="25">
        <f t="shared" si="14"/>
        <v>0.24268445505022568</v>
      </c>
      <c r="AC171">
        <v>0.21078901235143951</v>
      </c>
      <c r="AD171">
        <v>0.24268445505022568</v>
      </c>
    </row>
    <row r="172" spans="1:30" ht="12.75">
      <c r="A172" s="3">
        <f t="shared" si="13"/>
        <v>35979</v>
      </c>
      <c r="B172" s="13">
        <f t="shared" si="15"/>
        <v>94</v>
      </c>
      <c r="C172" s="3">
        <v>35979</v>
      </c>
      <c r="D172" s="5">
        <v>327</v>
      </c>
      <c r="E172" s="5">
        <v>40</v>
      </c>
      <c r="F172" s="5">
        <v>215.6</v>
      </c>
      <c r="G172" s="16">
        <v>53.1</v>
      </c>
      <c r="H172" s="5">
        <v>158.2</v>
      </c>
      <c r="I172" s="5">
        <v>120.9</v>
      </c>
      <c r="J172" s="5">
        <v>50.7</v>
      </c>
      <c r="K172" s="16">
        <v>86.8</v>
      </c>
      <c r="L172" s="5">
        <v>844.3</v>
      </c>
      <c r="M172" s="5">
        <v>49.9</v>
      </c>
      <c r="N172" s="5">
        <v>431.3</v>
      </c>
      <c r="O172" s="16">
        <v>85.3</v>
      </c>
      <c r="P172" s="5">
        <v>79</v>
      </c>
      <c r="Q172" s="5">
        <v>42.3</v>
      </c>
      <c r="R172" s="5">
        <v>49.9</v>
      </c>
      <c r="S172" s="16">
        <v>38.2</v>
      </c>
      <c r="T172" s="5">
        <v>208.4</v>
      </c>
      <c r="U172" s="17">
        <v>44.8</v>
      </c>
      <c r="V172" s="17">
        <v>117.2</v>
      </c>
      <c r="W172" s="24">
        <f t="shared" si="11"/>
        <v>160.1526315789474</v>
      </c>
      <c r="X172" s="20">
        <v>35979</v>
      </c>
      <c r="Y172" s="25">
        <f t="shared" si="12"/>
        <v>0.20282889956873285</v>
      </c>
      <c r="Z172" s="25">
        <f>+daily_flow!X285</f>
        <v>0.20282889956873285</v>
      </c>
      <c r="AA172" s="25">
        <f t="shared" si="16"/>
        <v>0.20904712071133216</v>
      </c>
      <c r="AB172" s="25">
        <f t="shared" si="14"/>
        <v>0.23173780020396875</v>
      </c>
      <c r="AC172">
        <v>0.2017175144255659</v>
      </c>
      <c r="AD172">
        <v>0.23173780020396875</v>
      </c>
    </row>
    <row r="173" spans="1:30" ht="12.75">
      <c r="A173" s="3">
        <f t="shared" si="13"/>
        <v>35980</v>
      </c>
      <c r="B173" s="13">
        <f t="shared" si="15"/>
        <v>95</v>
      </c>
      <c r="C173" s="3">
        <v>35980</v>
      </c>
      <c r="D173" s="5">
        <v>302</v>
      </c>
      <c r="E173" s="5">
        <v>35</v>
      </c>
      <c r="F173" s="5">
        <v>201.1</v>
      </c>
      <c r="G173" s="16">
        <v>45</v>
      </c>
      <c r="H173" s="5">
        <v>179</v>
      </c>
      <c r="I173" s="5">
        <v>112</v>
      </c>
      <c r="J173" s="5">
        <v>87.8</v>
      </c>
      <c r="K173" s="16">
        <v>71.9</v>
      </c>
      <c r="L173" s="5">
        <v>811.2</v>
      </c>
      <c r="M173" s="5">
        <v>41.5</v>
      </c>
      <c r="N173" s="5">
        <v>436</v>
      </c>
      <c r="O173" s="16">
        <v>98.5</v>
      </c>
      <c r="P173" s="5">
        <v>75.2</v>
      </c>
      <c r="Q173" s="5">
        <v>54.2</v>
      </c>
      <c r="R173" s="5">
        <v>43.1</v>
      </c>
      <c r="S173" s="16">
        <v>39</v>
      </c>
      <c r="T173" s="5">
        <v>193.4</v>
      </c>
      <c r="U173" s="17">
        <v>41.5</v>
      </c>
      <c r="V173" s="17">
        <v>119.3</v>
      </c>
      <c r="W173" s="24">
        <f t="shared" si="11"/>
        <v>157.19473684210524</v>
      </c>
      <c r="X173" s="20">
        <v>35980</v>
      </c>
      <c r="Y173" s="25">
        <f t="shared" si="12"/>
        <v>0.19908280730288022</v>
      </c>
      <c r="Z173" s="25">
        <f>+daily_flow!X286</f>
        <v>0.19908280730288022</v>
      </c>
      <c r="AA173" s="25">
        <f t="shared" si="16"/>
        <v>0.20197484004833538</v>
      </c>
      <c r="AB173" s="25">
        <f t="shared" si="14"/>
        <v>0.22147937316278174</v>
      </c>
      <c r="AC173">
        <v>0.19301262695275617</v>
      </c>
      <c r="AD173">
        <v>0.22147937316278174</v>
      </c>
    </row>
    <row r="174" spans="1:30" ht="12.75">
      <c r="A174" s="3">
        <f t="shared" si="13"/>
        <v>35981</v>
      </c>
      <c r="B174" s="13">
        <f t="shared" si="15"/>
        <v>96</v>
      </c>
      <c r="C174" s="3">
        <v>35981</v>
      </c>
      <c r="D174" s="5">
        <v>282</v>
      </c>
      <c r="E174" s="5">
        <v>42</v>
      </c>
      <c r="F174" s="5">
        <v>204</v>
      </c>
      <c r="G174" s="16">
        <v>41.6</v>
      </c>
      <c r="H174" s="5">
        <v>206.9</v>
      </c>
      <c r="I174" s="5">
        <v>97.6</v>
      </c>
      <c r="J174" s="5">
        <v>79.7</v>
      </c>
      <c r="K174" s="16">
        <v>77.7</v>
      </c>
      <c r="L174" s="5">
        <v>855.5</v>
      </c>
      <c r="M174" s="5">
        <v>41.5</v>
      </c>
      <c r="N174" s="5">
        <v>364.5</v>
      </c>
      <c r="O174" s="16">
        <v>89</v>
      </c>
      <c r="P174" s="5">
        <v>72.4</v>
      </c>
      <c r="Q174" s="5">
        <v>51.6</v>
      </c>
      <c r="R174" s="5">
        <v>46.5</v>
      </c>
      <c r="S174" s="16">
        <v>41.5</v>
      </c>
      <c r="T174" s="5">
        <v>173.6</v>
      </c>
      <c r="U174" s="17">
        <v>39.8</v>
      </c>
      <c r="V174" s="17">
        <v>98.5</v>
      </c>
      <c r="W174" s="24">
        <f t="shared" si="11"/>
        <v>152.9421052631579</v>
      </c>
      <c r="X174" s="20">
        <v>35981</v>
      </c>
      <c r="Y174" s="25">
        <f t="shared" si="12"/>
        <v>0.19369696646514206</v>
      </c>
      <c r="Z174" s="25">
        <f>+daily_flow!X287</f>
        <v>0.19369696646514206</v>
      </c>
      <c r="AA174" s="25">
        <f t="shared" si="16"/>
        <v>0.19417682939409606</v>
      </c>
      <c r="AB174" s="25">
        <f t="shared" si="14"/>
        <v>0.21214997033788155</v>
      </c>
      <c r="AC174">
        <v>0.1848747636473519</v>
      </c>
      <c r="AD174">
        <v>0.21214997033788155</v>
      </c>
    </row>
    <row r="175" spans="1:30" ht="12.75">
      <c r="A175" s="3">
        <f t="shared" si="13"/>
        <v>35982</v>
      </c>
      <c r="B175" s="13">
        <f t="shared" si="15"/>
        <v>97</v>
      </c>
      <c r="C175" s="3">
        <v>35982</v>
      </c>
      <c r="D175" s="5">
        <v>265</v>
      </c>
      <c r="E175" s="5">
        <v>43</v>
      </c>
      <c r="F175" s="5">
        <v>198.3</v>
      </c>
      <c r="G175" s="16">
        <v>42.7</v>
      </c>
      <c r="H175" s="5">
        <v>165.8</v>
      </c>
      <c r="I175" s="5">
        <v>104.7</v>
      </c>
      <c r="J175" s="5">
        <v>57.9</v>
      </c>
      <c r="K175" s="16">
        <v>83.7</v>
      </c>
      <c r="L175" s="5">
        <v>811.2</v>
      </c>
      <c r="M175" s="5">
        <v>41.5</v>
      </c>
      <c r="N175" s="5">
        <v>304.2</v>
      </c>
      <c r="O175" s="16">
        <v>65</v>
      </c>
      <c r="P175" s="5">
        <v>71.5</v>
      </c>
      <c r="Q175" s="5">
        <v>49.9</v>
      </c>
      <c r="R175" s="5">
        <v>47.3</v>
      </c>
      <c r="S175" s="16">
        <v>40.6</v>
      </c>
      <c r="T175" s="5">
        <v>160.2</v>
      </c>
      <c r="U175" s="17">
        <v>39</v>
      </c>
      <c r="V175" s="17">
        <v>89</v>
      </c>
      <c r="W175" s="24">
        <f t="shared" si="11"/>
        <v>141.07894736842104</v>
      </c>
      <c r="X175" s="20">
        <v>35982</v>
      </c>
      <c r="Y175" s="25">
        <f t="shared" si="12"/>
        <v>0.17867260353412479</v>
      </c>
      <c r="Z175" s="25">
        <f>+daily_flow!X288</f>
        <v>0.17867260353412479</v>
      </c>
      <c r="AA175" s="25">
        <f t="shared" si="16"/>
        <v>0.18616634338290347</v>
      </c>
      <c r="AB175" s="25">
        <f t="shared" si="14"/>
        <v>0.20410537050985522</v>
      </c>
      <c r="AC175">
        <v>0.17809713621689127</v>
      </c>
      <c r="AD175">
        <v>0.20410537050985522</v>
      </c>
    </row>
    <row r="176" spans="1:30" ht="12.75">
      <c r="A176" s="3">
        <f t="shared" si="13"/>
        <v>35983</v>
      </c>
      <c r="B176" s="13">
        <f t="shared" si="15"/>
        <v>98</v>
      </c>
      <c r="C176" s="3">
        <v>35983</v>
      </c>
      <c r="D176" s="5">
        <v>184</v>
      </c>
      <c r="E176" s="5">
        <v>44</v>
      </c>
      <c r="F176" s="5">
        <v>192.7</v>
      </c>
      <c r="G176" s="16">
        <v>39.4</v>
      </c>
      <c r="H176" s="5">
        <v>127</v>
      </c>
      <c r="I176" s="5">
        <v>110.5</v>
      </c>
      <c r="J176" s="5">
        <v>49.6</v>
      </c>
      <c r="K176" s="16">
        <v>70.5</v>
      </c>
      <c r="L176" s="5">
        <v>705.5</v>
      </c>
      <c r="M176" s="5">
        <v>39.8</v>
      </c>
      <c r="N176" s="5">
        <v>267.6</v>
      </c>
      <c r="O176" s="16">
        <v>56.9</v>
      </c>
      <c r="P176" s="5">
        <v>70.5</v>
      </c>
      <c r="Q176" s="5">
        <v>46.5</v>
      </c>
      <c r="R176" s="5">
        <v>43.1</v>
      </c>
      <c r="S176" s="16">
        <v>35</v>
      </c>
      <c r="T176" s="5">
        <v>140.1</v>
      </c>
      <c r="U176" s="17">
        <v>38.2</v>
      </c>
      <c r="V176" s="17">
        <v>96.6</v>
      </c>
      <c r="W176" s="24">
        <f t="shared" si="11"/>
        <v>124.07894736842103</v>
      </c>
      <c r="X176" s="20">
        <v>35983</v>
      </c>
      <c r="Y176" s="25">
        <f t="shared" si="12"/>
        <v>0.15714257147237423</v>
      </c>
      <c r="Z176" s="25">
        <f>+daily_flow!X289</f>
        <v>0.15714257147237423</v>
      </c>
      <c r="AA176" s="25">
        <f t="shared" si="16"/>
        <v>0.17820415684409868</v>
      </c>
      <c r="AB176" s="25">
        <f t="shared" si="14"/>
        <v>0.19454600294621494</v>
      </c>
      <c r="AC176">
        <v>0.17129906747632034</v>
      </c>
      <c r="AD176">
        <v>0.19454600294621494</v>
      </c>
    </row>
    <row r="177" spans="1:30" ht="12.75">
      <c r="A177" s="3">
        <f t="shared" si="13"/>
        <v>35984</v>
      </c>
      <c r="B177" s="13">
        <f t="shared" si="15"/>
        <v>99</v>
      </c>
      <c r="C177" s="3">
        <v>35984</v>
      </c>
      <c r="D177" s="5">
        <v>184</v>
      </c>
      <c r="E177" s="5">
        <v>45</v>
      </c>
      <c r="F177" s="5">
        <v>187.2</v>
      </c>
      <c r="G177" s="16">
        <v>39.4</v>
      </c>
      <c r="H177" s="5">
        <v>109.1</v>
      </c>
      <c r="I177" s="5">
        <v>93.4</v>
      </c>
      <c r="J177" s="5">
        <v>47.2</v>
      </c>
      <c r="K177" s="16">
        <v>59.4</v>
      </c>
      <c r="L177" s="5">
        <v>650.6</v>
      </c>
      <c r="M177" s="5">
        <v>39.8</v>
      </c>
      <c r="N177" s="5">
        <v>223.9</v>
      </c>
      <c r="O177" s="16">
        <v>51.6</v>
      </c>
      <c r="P177" s="5">
        <v>70.5</v>
      </c>
      <c r="Q177" s="5">
        <v>43.1</v>
      </c>
      <c r="R177" s="5">
        <v>36.6</v>
      </c>
      <c r="S177" s="16">
        <v>35</v>
      </c>
      <c r="T177" s="5">
        <v>128.3</v>
      </c>
      <c r="U177" s="17">
        <v>44</v>
      </c>
      <c r="V177" s="17">
        <v>65.9</v>
      </c>
      <c r="W177" s="24">
        <f t="shared" si="11"/>
        <v>113.36842105263156</v>
      </c>
      <c r="X177" s="20">
        <v>35984</v>
      </c>
      <c r="Y177" s="25">
        <f t="shared" si="12"/>
        <v>0.14357798470901129</v>
      </c>
      <c r="Z177" s="25">
        <f>+daily_flow!X290</f>
        <v>0.14357798470901129</v>
      </c>
      <c r="AA177" s="25">
        <f t="shared" si="16"/>
        <v>0.17030677518336074</v>
      </c>
      <c r="AB177" s="25">
        <f t="shared" si="14"/>
        <v>0.1844700479259847</v>
      </c>
      <c r="AC177">
        <v>0.16432369258935858</v>
      </c>
      <c r="AD177">
        <v>0.1844700479259847</v>
      </c>
    </row>
    <row r="178" spans="1:30" ht="12.75">
      <c r="A178" s="3">
        <f t="shared" si="13"/>
        <v>35985</v>
      </c>
      <c r="B178" s="13">
        <f t="shared" si="15"/>
        <v>100</v>
      </c>
      <c r="C178" s="3">
        <v>35985</v>
      </c>
      <c r="D178" s="5">
        <v>174</v>
      </c>
      <c r="E178" s="5">
        <v>44</v>
      </c>
      <c r="F178" s="5">
        <v>298</v>
      </c>
      <c r="G178" s="16">
        <v>50.7</v>
      </c>
      <c r="H178" s="5">
        <v>100.4</v>
      </c>
      <c r="I178" s="5">
        <v>90.6</v>
      </c>
      <c r="J178" s="5">
        <v>45</v>
      </c>
      <c r="K178" s="16">
        <v>51.6</v>
      </c>
      <c r="L178" s="5">
        <v>607.2</v>
      </c>
      <c r="M178" s="5">
        <v>63.2</v>
      </c>
      <c r="N178" s="5">
        <v>202.3</v>
      </c>
      <c r="O178" s="16">
        <v>49.9</v>
      </c>
      <c r="P178" s="5">
        <v>66.8</v>
      </c>
      <c r="Q178" s="5">
        <v>39.8</v>
      </c>
      <c r="R178" s="5">
        <v>34.2</v>
      </c>
      <c r="S178" s="16">
        <v>37.4</v>
      </c>
      <c r="T178" s="5">
        <v>123.8</v>
      </c>
      <c r="U178" s="17">
        <v>44</v>
      </c>
      <c r="V178" s="17">
        <v>57.8</v>
      </c>
      <c r="W178" s="24">
        <f t="shared" si="11"/>
        <v>114.77368421052633</v>
      </c>
      <c r="X178" s="20">
        <v>35985</v>
      </c>
      <c r="Y178" s="25">
        <f t="shared" si="12"/>
        <v>0.14535771181752136</v>
      </c>
      <c r="Z178" s="25">
        <f>+daily_flow!X291</f>
        <v>0.14535771181752136</v>
      </c>
      <c r="AA178" s="25">
        <f t="shared" si="16"/>
        <v>0.1626352848118844</v>
      </c>
      <c r="AB178" s="25">
        <f t="shared" si="14"/>
        <v>0.17684621691340663</v>
      </c>
      <c r="AC178">
        <v>0.15810851859857683</v>
      </c>
      <c r="AD178">
        <v>0.17684621691340663</v>
      </c>
    </row>
    <row r="179" spans="1:30" ht="12.75">
      <c r="A179" s="3">
        <f t="shared" si="13"/>
        <v>35986</v>
      </c>
      <c r="B179" s="13">
        <f t="shared" si="15"/>
        <v>101</v>
      </c>
      <c r="C179" s="3">
        <v>35986</v>
      </c>
      <c r="D179" s="5">
        <v>158</v>
      </c>
      <c r="E179" s="5">
        <v>42</v>
      </c>
      <c r="F179" s="5">
        <v>411.8</v>
      </c>
      <c r="G179" s="16">
        <v>74.4</v>
      </c>
      <c r="H179" s="5">
        <v>125.5</v>
      </c>
      <c r="I179" s="5">
        <v>87.8</v>
      </c>
      <c r="J179" s="5">
        <v>48.4</v>
      </c>
      <c r="K179" s="16">
        <v>40.8</v>
      </c>
      <c r="L179" s="5">
        <v>612</v>
      </c>
      <c r="M179" s="5">
        <v>70.5</v>
      </c>
      <c r="N179" s="5">
        <v>187.6</v>
      </c>
      <c r="O179" s="16">
        <v>46.5</v>
      </c>
      <c r="P179" s="5">
        <v>62.3</v>
      </c>
      <c r="Q179" s="5">
        <v>39.8</v>
      </c>
      <c r="R179" s="5">
        <v>38.2</v>
      </c>
      <c r="S179" s="16">
        <v>37.4</v>
      </c>
      <c r="T179" s="5">
        <v>133</v>
      </c>
      <c r="U179" s="17">
        <v>41.5</v>
      </c>
      <c r="V179" s="17">
        <v>57.8</v>
      </c>
      <c r="W179" s="24">
        <f t="shared" si="11"/>
        <v>121.85789473684208</v>
      </c>
      <c r="X179" s="20">
        <v>35986</v>
      </c>
      <c r="Y179" s="25">
        <f t="shared" si="12"/>
        <v>0.15432966945068421</v>
      </c>
      <c r="Z179" s="25">
        <f>+daily_flow!X292</f>
        <v>0.15432966945068421</v>
      </c>
      <c r="AA179" s="25">
        <f t="shared" si="16"/>
        <v>0.1555717012280339</v>
      </c>
      <c r="AB179" s="25">
        <f t="shared" si="14"/>
        <v>0.17183615179005887</v>
      </c>
      <c r="AC179">
        <v>0.15246424119730217</v>
      </c>
      <c r="AD179">
        <v>0.17183615179005887</v>
      </c>
    </row>
    <row r="180" spans="1:30" ht="12.75">
      <c r="A180" s="3">
        <f t="shared" si="13"/>
        <v>35987</v>
      </c>
      <c r="B180" s="13">
        <f t="shared" si="15"/>
        <v>102</v>
      </c>
      <c r="C180" s="3">
        <v>35987</v>
      </c>
      <c r="D180" s="5">
        <v>153</v>
      </c>
      <c r="E180" s="5">
        <v>40</v>
      </c>
      <c r="F180" s="5">
        <v>440.7</v>
      </c>
      <c r="G180" s="16">
        <v>57.9</v>
      </c>
      <c r="H180" s="5">
        <v>122.4</v>
      </c>
      <c r="I180" s="5">
        <v>82.4</v>
      </c>
      <c r="J180" s="5">
        <v>50.7</v>
      </c>
      <c r="K180" s="16">
        <v>36.3</v>
      </c>
      <c r="L180" s="5">
        <v>588.5</v>
      </c>
      <c r="M180" s="5">
        <v>70.5</v>
      </c>
      <c r="N180" s="5">
        <v>170.9</v>
      </c>
      <c r="O180" s="16">
        <v>60.5</v>
      </c>
      <c r="P180" s="5">
        <v>57.8</v>
      </c>
      <c r="Q180" s="5">
        <v>40.6</v>
      </c>
      <c r="R180" s="5">
        <v>40.6</v>
      </c>
      <c r="S180" s="16">
        <v>36.6</v>
      </c>
      <c r="T180" s="5">
        <v>112.9</v>
      </c>
      <c r="U180" s="17">
        <v>39.8</v>
      </c>
      <c r="V180" s="17">
        <v>56.9</v>
      </c>
      <c r="W180" s="24">
        <f t="shared" si="11"/>
        <v>118.89473684210529</v>
      </c>
      <c r="X180" s="20">
        <v>35987</v>
      </c>
      <c r="Y180" s="25">
        <f t="shared" si="12"/>
        <v>0.15057691154023056</v>
      </c>
      <c r="Z180" s="25">
        <f>+daily_flow!X293</f>
        <v>0.15057691154023056</v>
      </c>
      <c r="AA180" s="25">
        <f t="shared" si="16"/>
        <v>0.1486985328916233</v>
      </c>
      <c r="AB180" s="25">
        <f t="shared" si="14"/>
        <v>0.16530465328649607</v>
      </c>
      <c r="AC180">
        <v>0.14590708789731605</v>
      </c>
      <c r="AD180">
        <v>0.16530465328649607</v>
      </c>
    </row>
    <row r="181" spans="1:30" ht="12.75">
      <c r="A181" s="3">
        <f t="shared" si="13"/>
        <v>35988</v>
      </c>
      <c r="B181" s="13">
        <f t="shared" si="15"/>
        <v>103</v>
      </c>
      <c r="C181" s="3">
        <v>35988</v>
      </c>
      <c r="D181" s="5">
        <v>161</v>
      </c>
      <c r="E181" s="5">
        <v>40</v>
      </c>
      <c r="F181" s="5">
        <v>432.3</v>
      </c>
      <c r="G181" s="16">
        <v>50.7</v>
      </c>
      <c r="H181" s="5">
        <v>90.6</v>
      </c>
      <c r="I181" s="5">
        <v>83.7</v>
      </c>
      <c r="J181" s="5">
        <v>64.1</v>
      </c>
      <c r="K181" s="16">
        <v>34.1</v>
      </c>
      <c r="L181" s="5">
        <v>612</v>
      </c>
      <c r="M181" s="5">
        <v>56.9</v>
      </c>
      <c r="N181" s="5">
        <v>155.1</v>
      </c>
      <c r="O181" s="16">
        <v>56.9</v>
      </c>
      <c r="P181" s="5">
        <v>56</v>
      </c>
      <c r="Q181" s="5">
        <v>40.6</v>
      </c>
      <c r="R181" s="5">
        <v>39</v>
      </c>
      <c r="S181" s="16">
        <v>35.8</v>
      </c>
      <c r="T181" s="5">
        <v>96.6</v>
      </c>
      <c r="U181" s="17">
        <v>39</v>
      </c>
      <c r="V181" s="17">
        <v>49.9</v>
      </c>
      <c r="W181" s="24">
        <f t="shared" si="11"/>
        <v>115.48947368421054</v>
      </c>
      <c r="X181" s="20">
        <v>35988</v>
      </c>
      <c r="Y181" s="25">
        <f t="shared" si="12"/>
        <v>0.14626423948327927</v>
      </c>
      <c r="Z181" s="25">
        <f>+daily_flow!X294</f>
        <v>0.14626423948327927</v>
      </c>
      <c r="AA181" s="25">
        <f t="shared" si="16"/>
        <v>0.1421717558863197</v>
      </c>
      <c r="AB181" s="25">
        <f t="shared" si="14"/>
        <v>0.15870233230904596</v>
      </c>
      <c r="AC181">
        <v>0.13986528414849406</v>
      </c>
      <c r="AD181">
        <v>0.15870233230904596</v>
      </c>
    </row>
    <row r="182" spans="1:30" ht="12.75">
      <c r="A182" s="3">
        <f t="shared" si="13"/>
        <v>35989</v>
      </c>
      <c r="B182" s="13">
        <f t="shared" si="15"/>
        <v>104</v>
      </c>
      <c r="C182" s="3">
        <v>35989</v>
      </c>
      <c r="D182" s="5">
        <v>151</v>
      </c>
      <c r="E182" s="5">
        <v>37</v>
      </c>
      <c r="F182" s="5">
        <v>424</v>
      </c>
      <c r="G182" s="16">
        <v>50.7</v>
      </c>
      <c r="H182" s="5">
        <v>74.4</v>
      </c>
      <c r="I182" s="5">
        <v>83.7</v>
      </c>
      <c r="J182" s="5">
        <v>59.2</v>
      </c>
      <c r="K182" s="16">
        <v>38.5</v>
      </c>
      <c r="L182" s="5">
        <v>597.8</v>
      </c>
      <c r="M182" s="5">
        <v>73.4</v>
      </c>
      <c r="N182" s="5">
        <v>142.5</v>
      </c>
      <c r="O182" s="16">
        <v>48.2</v>
      </c>
      <c r="P182" s="5">
        <v>54.2</v>
      </c>
      <c r="Q182" s="5">
        <v>41.5</v>
      </c>
      <c r="R182" s="5">
        <v>37.4</v>
      </c>
      <c r="S182" s="16">
        <v>36.6</v>
      </c>
      <c r="T182" s="5">
        <v>83.5</v>
      </c>
      <c r="U182" s="17">
        <v>38.2</v>
      </c>
      <c r="V182" s="17">
        <v>49</v>
      </c>
      <c r="W182" s="24">
        <f t="shared" si="11"/>
        <v>111.62105263157896</v>
      </c>
      <c r="X182" s="20">
        <v>35989</v>
      </c>
      <c r="Y182" s="25">
        <f t="shared" si="12"/>
        <v>0.14136499070142583</v>
      </c>
      <c r="Z182" s="25">
        <f>+daily_flow!X295</f>
        <v>0.14136499070142583</v>
      </c>
      <c r="AA182" s="25">
        <f t="shared" si="16"/>
        <v>0.13636020254672065</v>
      </c>
      <c r="AB182" s="25">
        <f t="shared" si="14"/>
        <v>0.15216083533858143</v>
      </c>
      <c r="AC182">
        <v>0.13310524132331455</v>
      </c>
      <c r="AD182">
        <v>0.15216083533858143</v>
      </c>
    </row>
    <row r="183" spans="1:30" ht="12.75">
      <c r="A183" s="3">
        <f t="shared" si="13"/>
        <v>35990</v>
      </c>
      <c r="B183" s="13">
        <f t="shared" si="15"/>
        <v>105</v>
      </c>
      <c r="C183" s="3">
        <v>35990</v>
      </c>
      <c r="D183" s="5">
        <v>139</v>
      </c>
      <c r="E183" s="5">
        <v>36</v>
      </c>
      <c r="F183" s="5">
        <v>376</v>
      </c>
      <c r="G183" s="16">
        <v>49.6</v>
      </c>
      <c r="H183" s="5">
        <v>66.6</v>
      </c>
      <c r="I183" s="5">
        <v>78.3</v>
      </c>
      <c r="J183" s="5">
        <v>50.7</v>
      </c>
      <c r="K183" s="16">
        <v>39.6</v>
      </c>
      <c r="L183" s="5">
        <v>560.8</v>
      </c>
      <c r="M183" s="5">
        <v>67.8</v>
      </c>
      <c r="N183" s="5">
        <v>128.3</v>
      </c>
      <c r="O183" s="16">
        <v>46.5</v>
      </c>
      <c r="P183" s="5">
        <v>50.8</v>
      </c>
      <c r="Q183" s="5">
        <v>41.5</v>
      </c>
      <c r="R183" s="5">
        <v>36.6</v>
      </c>
      <c r="S183" s="16">
        <v>37.4</v>
      </c>
      <c r="T183" s="5">
        <v>76.2</v>
      </c>
      <c r="U183" s="17">
        <v>38.2</v>
      </c>
      <c r="V183" s="17">
        <v>55.1</v>
      </c>
      <c r="W183" s="24">
        <f t="shared" si="11"/>
        <v>103.94736842105262</v>
      </c>
      <c r="X183" s="20">
        <v>35990</v>
      </c>
      <c r="Y183" s="25">
        <f t="shared" si="12"/>
        <v>0.13164648087293282</v>
      </c>
      <c r="Z183" s="25">
        <f>+daily_flow!X296</f>
        <v>0.13164648087293282</v>
      </c>
      <c r="AA183" s="25">
        <f t="shared" si="16"/>
        <v>0.13077994707478188</v>
      </c>
      <c r="AB183" s="25">
        <f t="shared" si="14"/>
        <v>0.14628257000593242</v>
      </c>
      <c r="AC183">
        <v>0.127263597359516</v>
      </c>
      <c r="AD183">
        <v>0.14628257000593242</v>
      </c>
    </row>
    <row r="184" spans="1:30" ht="12.75">
      <c r="A184" s="3">
        <f t="shared" si="13"/>
        <v>35991</v>
      </c>
      <c r="B184" s="13">
        <f t="shared" si="15"/>
        <v>106</v>
      </c>
      <c r="C184" s="3">
        <v>35991</v>
      </c>
      <c r="D184" s="5">
        <v>126</v>
      </c>
      <c r="E184" s="5">
        <v>38</v>
      </c>
      <c r="F184" s="5">
        <v>302.4</v>
      </c>
      <c r="G184" s="16">
        <v>42.7</v>
      </c>
      <c r="H184" s="5">
        <v>64.1</v>
      </c>
      <c r="I184" s="5">
        <v>66.6</v>
      </c>
      <c r="J184" s="5">
        <v>45</v>
      </c>
      <c r="K184" s="16">
        <v>34.1</v>
      </c>
      <c r="L184" s="5">
        <v>547.3</v>
      </c>
      <c r="M184" s="5">
        <v>54.2</v>
      </c>
      <c r="N184" s="5">
        <v>102.5</v>
      </c>
      <c r="O184" s="16">
        <v>41.5</v>
      </c>
      <c r="P184" s="5">
        <v>48.2</v>
      </c>
      <c r="Q184" s="5">
        <v>43.1</v>
      </c>
      <c r="R184" s="5">
        <v>37.4</v>
      </c>
      <c r="S184" s="16">
        <v>36.6</v>
      </c>
      <c r="T184" s="5">
        <v>72.4</v>
      </c>
      <c r="U184" s="17">
        <v>39</v>
      </c>
      <c r="V184" s="17">
        <v>52.5</v>
      </c>
      <c r="W184" s="24">
        <f t="shared" si="11"/>
        <v>94.39999999999999</v>
      </c>
      <c r="X184" s="20">
        <v>35991</v>
      </c>
      <c r="Y184" s="25">
        <f t="shared" si="12"/>
        <v>0.11955500156642648</v>
      </c>
      <c r="Z184" s="25">
        <f>+daily_flow!X297</f>
        <v>0.11955500156642648</v>
      </c>
      <c r="AA184" s="25">
        <f t="shared" si="16"/>
        <v>0.12556452455068004</v>
      </c>
      <c r="AB184" s="25">
        <f t="shared" si="14"/>
        <v>0.14158412376768897</v>
      </c>
      <c r="AC184">
        <v>0.12267096822931597</v>
      </c>
      <c r="AD184">
        <v>0.14158412376768897</v>
      </c>
    </row>
    <row r="185" spans="1:30" ht="12.75">
      <c r="A185" s="3">
        <f t="shared" si="13"/>
        <v>35992</v>
      </c>
      <c r="B185" s="3"/>
      <c r="C185" s="3"/>
      <c r="D185" s="5">
        <v>127</v>
      </c>
      <c r="E185" s="5">
        <v>56</v>
      </c>
      <c r="F185" s="5">
        <v>271.9</v>
      </c>
      <c r="G185" s="16">
        <v>42.07142857142858</v>
      </c>
      <c r="H185" s="5">
        <v>69.2</v>
      </c>
      <c r="I185" s="5">
        <v>59.2</v>
      </c>
      <c r="J185" s="5">
        <v>42.7</v>
      </c>
      <c r="K185" s="16">
        <v>30.9</v>
      </c>
      <c r="L185" s="5">
        <v>533.9</v>
      </c>
      <c r="M185" s="5">
        <v>44</v>
      </c>
      <c r="N185" s="5">
        <v>75.2</v>
      </c>
      <c r="O185" s="16">
        <v>35</v>
      </c>
      <c r="P185" s="5">
        <v>42.3</v>
      </c>
      <c r="Q185" s="5">
        <v>42.3</v>
      </c>
      <c r="R185" s="5">
        <v>39</v>
      </c>
      <c r="S185" s="16">
        <v>36.6</v>
      </c>
      <c r="T185" s="5">
        <v>64.1</v>
      </c>
      <c r="U185" s="17">
        <v>35.8</v>
      </c>
      <c r="V185" s="17">
        <v>49.9</v>
      </c>
      <c r="W185" s="24">
        <f t="shared" si="11"/>
        <v>89.31954887218045</v>
      </c>
      <c r="X185" s="20">
        <v>35992</v>
      </c>
      <c r="Y185" s="25">
        <f t="shared" si="12"/>
        <v>0.11312075005641993</v>
      </c>
      <c r="Z185" s="25">
        <f>+daily_flow!X298</f>
        <v>0.11312075005641993</v>
      </c>
      <c r="AA185" s="25">
        <f t="shared" si="16"/>
        <v>0.12084591473751805</v>
      </c>
      <c r="AB185" s="25">
        <f t="shared" si="14"/>
        <v>0.13777696943611506</v>
      </c>
      <c r="AC185">
        <v>0.11873646040940392</v>
      </c>
      <c r="AD185">
        <v>0.13777696943611506</v>
      </c>
    </row>
    <row r="186" spans="1:30" ht="12.75">
      <c r="A186" s="3">
        <f t="shared" si="13"/>
        <v>35993</v>
      </c>
      <c r="B186" s="3"/>
      <c r="C186" s="3"/>
      <c r="D186" s="5">
        <v>122</v>
      </c>
      <c r="E186" s="5">
        <v>50</v>
      </c>
      <c r="F186" s="5">
        <v>246.1</v>
      </c>
      <c r="G186" s="16">
        <v>41.44285714285714</v>
      </c>
      <c r="H186" s="5">
        <v>66.6</v>
      </c>
      <c r="I186" s="5">
        <v>57.9</v>
      </c>
      <c r="J186" s="5">
        <v>45</v>
      </c>
      <c r="K186" s="16">
        <v>29.9</v>
      </c>
      <c r="L186" s="5">
        <v>547.3</v>
      </c>
      <c r="M186" s="5">
        <v>35.8</v>
      </c>
      <c r="N186" s="5">
        <v>70.5</v>
      </c>
      <c r="O186" s="16">
        <v>33.4</v>
      </c>
      <c r="P186" s="5">
        <v>42.3</v>
      </c>
      <c r="Q186" s="5">
        <v>42.3</v>
      </c>
      <c r="R186" s="5">
        <v>35.8</v>
      </c>
      <c r="S186" s="16">
        <v>38.2</v>
      </c>
      <c r="T186" s="5">
        <v>59.6</v>
      </c>
      <c r="U186" s="17">
        <v>35.8</v>
      </c>
      <c r="V186" s="17">
        <v>46.5</v>
      </c>
      <c r="W186" s="24">
        <f t="shared" si="11"/>
        <v>86.65488721804509</v>
      </c>
      <c r="X186" s="20">
        <v>35993</v>
      </c>
      <c r="Y186" s="25">
        <f t="shared" si="12"/>
        <v>0.10974602941834632</v>
      </c>
      <c r="Z186" s="25">
        <f>+daily_flow!X299</f>
        <v>0.10974602941834632</v>
      </c>
      <c r="AA186" s="25">
        <f t="shared" si="16"/>
        <v>0.11637171189306532</v>
      </c>
      <c r="AB186" s="25">
        <f t="shared" si="14"/>
        <v>0.13332550913621818</v>
      </c>
      <c r="AC186">
        <v>0.11448155727232938</v>
      </c>
      <c r="AD186">
        <v>0.13332550913621818</v>
      </c>
    </row>
    <row r="187" spans="1:30" ht="12.75">
      <c r="A187" s="3">
        <f t="shared" si="13"/>
        <v>35994</v>
      </c>
      <c r="B187" s="3"/>
      <c r="C187" s="3"/>
      <c r="D187" s="5">
        <v>116</v>
      </c>
      <c r="E187" s="5">
        <v>38</v>
      </c>
      <c r="F187" s="5">
        <v>206.9</v>
      </c>
      <c r="G187" s="16">
        <v>40.81428571428572</v>
      </c>
      <c r="H187" s="5">
        <v>69.2</v>
      </c>
      <c r="I187" s="5">
        <v>70.5</v>
      </c>
      <c r="J187" s="5">
        <v>43.8</v>
      </c>
      <c r="K187" s="16">
        <v>43.1</v>
      </c>
      <c r="L187" s="5">
        <v>507.6</v>
      </c>
      <c r="M187" s="5">
        <v>35</v>
      </c>
      <c r="N187" s="5">
        <v>67.8</v>
      </c>
      <c r="O187" s="16">
        <v>33.4</v>
      </c>
      <c r="P187" s="5">
        <v>45.6</v>
      </c>
      <c r="Q187" s="5">
        <v>41.5</v>
      </c>
      <c r="R187" s="5">
        <v>34.2</v>
      </c>
      <c r="S187" s="16">
        <v>37.4</v>
      </c>
      <c r="T187" s="5">
        <v>55.1</v>
      </c>
      <c r="U187" s="17">
        <v>37.4</v>
      </c>
      <c r="V187" s="17">
        <v>44</v>
      </c>
      <c r="W187" s="24">
        <f t="shared" si="11"/>
        <v>82.49022556390977</v>
      </c>
      <c r="X187" s="20">
        <v>35994</v>
      </c>
      <c r="Y187" s="25">
        <f t="shared" si="12"/>
        <v>0.10447160006894182</v>
      </c>
      <c r="Z187" s="25">
        <f>+daily_flow!X300</f>
        <v>0.10447160006894182</v>
      </c>
      <c r="AA187" s="25">
        <f t="shared" si="16"/>
        <v>0.11163288295794646</v>
      </c>
      <c r="AB187" s="25">
        <f t="shared" si="14"/>
        <v>0.1270932504635004</v>
      </c>
      <c r="AC187">
        <v>0.10942588803050203</v>
      </c>
      <c r="AD187">
        <v>0.1270932504635004</v>
      </c>
    </row>
    <row r="188" spans="1:30" ht="12.75">
      <c r="A188" s="3">
        <f t="shared" si="13"/>
        <v>35995</v>
      </c>
      <c r="B188" s="3"/>
      <c r="C188" s="3"/>
      <c r="D188" s="5">
        <v>96</v>
      </c>
      <c r="E188" s="5">
        <v>36</v>
      </c>
      <c r="F188" s="5">
        <v>312.9</v>
      </c>
      <c r="G188" s="16">
        <v>40.18571428571428</v>
      </c>
      <c r="H188" s="5">
        <v>74.4</v>
      </c>
      <c r="I188" s="5">
        <v>77</v>
      </c>
      <c r="J188" s="5">
        <v>45</v>
      </c>
      <c r="K188" s="16">
        <v>45.5</v>
      </c>
      <c r="L188" s="5">
        <v>469.4</v>
      </c>
      <c r="M188" s="5">
        <v>38.2</v>
      </c>
      <c r="N188" s="5">
        <v>69.6</v>
      </c>
      <c r="O188" s="16">
        <v>34.2</v>
      </c>
      <c r="P188" s="5">
        <v>40.6</v>
      </c>
      <c r="Q188" s="5">
        <v>40.6</v>
      </c>
      <c r="R188" s="5">
        <v>36.6</v>
      </c>
      <c r="S188" s="16">
        <v>38.2</v>
      </c>
      <c r="T188" s="5">
        <v>47.3</v>
      </c>
      <c r="U188" s="17">
        <v>40.6</v>
      </c>
      <c r="V188" s="17">
        <v>44.8</v>
      </c>
      <c r="W188" s="24">
        <f t="shared" si="11"/>
        <v>85.63609022556388</v>
      </c>
      <c r="X188" s="20">
        <v>35995</v>
      </c>
      <c r="Y188" s="25">
        <f t="shared" si="12"/>
        <v>0.10845575107055011</v>
      </c>
      <c r="Z188" s="25">
        <f>+daily_flow!X301</f>
        <v>0.10845575107055011</v>
      </c>
      <c r="AA188" s="25">
        <f t="shared" si="16"/>
        <v>0.10703736538175261</v>
      </c>
      <c r="AB188" s="25">
        <f t="shared" si="14"/>
        <v>0.12182810540479033</v>
      </c>
      <c r="AC188">
        <v>0.10438443883049045</v>
      </c>
      <c r="AD188">
        <v>0.12182810540479033</v>
      </c>
    </row>
    <row r="189" spans="1:30" ht="12.75">
      <c r="A189" s="3">
        <f t="shared" si="13"/>
        <v>35996</v>
      </c>
      <c r="B189" s="3"/>
      <c r="C189" s="3"/>
      <c r="D189" s="5">
        <v>93</v>
      </c>
      <c r="E189" s="5">
        <v>36</v>
      </c>
      <c r="F189" s="5">
        <v>124</v>
      </c>
      <c r="G189" s="16">
        <v>39.55714285714286</v>
      </c>
      <c r="H189" s="5">
        <v>71.8</v>
      </c>
      <c r="I189" s="5">
        <v>69.2</v>
      </c>
      <c r="J189" s="5">
        <v>45</v>
      </c>
      <c r="K189" s="16">
        <v>34.1</v>
      </c>
      <c r="L189" s="5">
        <v>452.8</v>
      </c>
      <c r="M189" s="5">
        <v>38.2</v>
      </c>
      <c r="N189" s="5">
        <v>67.8</v>
      </c>
      <c r="O189" s="16">
        <v>33.4</v>
      </c>
      <c r="P189" s="5">
        <v>41.5</v>
      </c>
      <c r="Q189" s="5">
        <v>43.1</v>
      </c>
      <c r="R189" s="5">
        <v>36.6</v>
      </c>
      <c r="S189" s="16">
        <v>36.6</v>
      </c>
      <c r="T189" s="5">
        <v>39</v>
      </c>
      <c r="U189" s="17">
        <v>41.5</v>
      </c>
      <c r="V189" s="17">
        <v>41.5</v>
      </c>
      <c r="W189" s="24">
        <f t="shared" si="11"/>
        <v>72.8766917293233</v>
      </c>
      <c r="X189" s="20">
        <v>35996</v>
      </c>
      <c r="Y189" s="25">
        <f t="shared" si="12"/>
        <v>0.09229632408744945</v>
      </c>
      <c r="Z189" s="25">
        <f>+daily_flow!X302</f>
        <v>0.09229632408744945</v>
      </c>
      <c r="AA189" s="25">
        <f t="shared" si="16"/>
        <v>0.10250050547804895</v>
      </c>
      <c r="AB189" s="25">
        <f t="shared" si="14"/>
        <v>0.11508211598031162</v>
      </c>
      <c r="AC189">
        <v>0.09946874812528747</v>
      </c>
      <c r="AD189">
        <v>0.11508211598031162</v>
      </c>
    </row>
    <row r="190" spans="1:30" ht="12.75">
      <c r="A190" s="3">
        <f t="shared" si="13"/>
        <v>35997</v>
      </c>
      <c r="B190" s="3"/>
      <c r="C190" s="3"/>
      <c r="D190" s="5">
        <v>95</v>
      </c>
      <c r="E190" s="5">
        <v>38</v>
      </c>
      <c r="F190" s="5">
        <v>107.6</v>
      </c>
      <c r="G190" s="16">
        <v>38.92857142857143</v>
      </c>
      <c r="H190" s="5">
        <v>73.1</v>
      </c>
      <c r="I190" s="5">
        <v>62.9</v>
      </c>
      <c r="J190" s="5">
        <v>47.2</v>
      </c>
      <c r="K190" s="16">
        <v>35.2</v>
      </c>
      <c r="L190" s="5">
        <v>456.9</v>
      </c>
      <c r="M190" s="5">
        <v>35.8</v>
      </c>
      <c r="N190" s="5">
        <v>62.3</v>
      </c>
      <c r="O190" s="16">
        <v>34.2</v>
      </c>
      <c r="P190" s="5">
        <v>40.6</v>
      </c>
      <c r="Q190" s="5">
        <v>45.6</v>
      </c>
      <c r="R190" s="5">
        <v>40.6</v>
      </c>
      <c r="S190" s="16">
        <v>35.8</v>
      </c>
      <c r="T190" s="5">
        <v>39</v>
      </c>
      <c r="U190" s="17">
        <v>38.2</v>
      </c>
      <c r="V190" s="17">
        <v>39</v>
      </c>
      <c r="W190" s="24">
        <f t="shared" si="11"/>
        <v>71.890977443609</v>
      </c>
      <c r="X190" s="20">
        <v>35997</v>
      </c>
      <c r="Y190" s="25">
        <f t="shared" si="12"/>
        <v>0.09104794407714625</v>
      </c>
      <c r="Z190" s="25">
        <f>+daily_flow!X303</f>
        <v>0.09104794407714625</v>
      </c>
      <c r="AA190" s="25">
        <f t="shared" si="16"/>
        <v>0.09839780122603427</v>
      </c>
      <c r="AB190" s="25">
        <f t="shared" si="14"/>
        <v>0.10879248515227664</v>
      </c>
      <c r="AC190">
        <v>0.09462326887655002</v>
      </c>
      <c r="AD190">
        <v>0.10879248515227664</v>
      </c>
    </row>
    <row r="191" spans="1:30" ht="12.75">
      <c r="A191" s="3">
        <f t="shared" si="13"/>
        <v>35998</v>
      </c>
      <c r="B191" s="3"/>
      <c r="C191" s="3"/>
      <c r="D191" s="5">
        <v>81</v>
      </c>
      <c r="E191" s="5">
        <v>48</v>
      </c>
      <c r="F191" s="5">
        <v>96.2</v>
      </c>
      <c r="G191" s="16">
        <v>38.3</v>
      </c>
      <c r="H191" s="5">
        <v>67.9</v>
      </c>
      <c r="I191" s="5">
        <v>69.2</v>
      </c>
      <c r="J191" s="5">
        <v>47.2</v>
      </c>
      <c r="K191" s="16">
        <v>38.5</v>
      </c>
      <c r="L191" s="5">
        <v>416.8</v>
      </c>
      <c r="M191" s="5">
        <v>35.8</v>
      </c>
      <c r="N191" s="5">
        <v>59.6</v>
      </c>
      <c r="O191" s="16">
        <v>35</v>
      </c>
      <c r="P191" s="5">
        <v>40.6</v>
      </c>
      <c r="Q191" s="5">
        <v>42.3</v>
      </c>
      <c r="R191" s="5">
        <v>38.2</v>
      </c>
      <c r="S191" s="16">
        <v>35.8</v>
      </c>
      <c r="T191" s="5">
        <v>47.3</v>
      </c>
      <c r="U191" s="17">
        <v>39</v>
      </c>
      <c r="V191" s="17">
        <v>47.3</v>
      </c>
      <c r="W191" s="24">
        <f t="shared" si="11"/>
        <v>69.68421052631578</v>
      </c>
      <c r="X191" s="20">
        <v>35998</v>
      </c>
      <c r="Y191" s="25">
        <f t="shared" si="12"/>
        <v>0.0882531345193737</v>
      </c>
      <c r="Z191" s="25">
        <f>+daily_flow!X304</f>
        <v>0.0882531345193737</v>
      </c>
      <c r="AA191" s="25">
        <f t="shared" si="16"/>
        <v>0.09497921429825211</v>
      </c>
      <c r="AB191" s="25">
        <f t="shared" si="14"/>
        <v>0.10336831685808176</v>
      </c>
      <c r="AC191">
        <v>0.09026082667324344</v>
      </c>
      <c r="AD191">
        <v>0.10336831685808176</v>
      </c>
    </row>
    <row r="192" spans="1:30" ht="12.75">
      <c r="A192" s="3">
        <f t="shared" si="13"/>
        <v>35999</v>
      </c>
      <c r="B192" s="3"/>
      <c r="C192" s="3"/>
      <c r="D192" s="5">
        <v>65</v>
      </c>
      <c r="E192" s="5">
        <v>48</v>
      </c>
      <c r="F192" s="5">
        <v>94.8</v>
      </c>
      <c r="G192" s="16">
        <v>43.8</v>
      </c>
      <c r="H192" s="5">
        <v>66.6</v>
      </c>
      <c r="I192" s="5">
        <v>60.4</v>
      </c>
      <c r="J192" s="5">
        <v>45</v>
      </c>
      <c r="K192" s="16">
        <v>38.5</v>
      </c>
      <c r="L192" s="5">
        <v>382.2</v>
      </c>
      <c r="M192" s="5">
        <v>35.8</v>
      </c>
      <c r="N192" s="5">
        <v>59.6</v>
      </c>
      <c r="O192" s="16">
        <v>36.6</v>
      </c>
      <c r="P192" s="5">
        <v>40.6</v>
      </c>
      <c r="Q192" s="5">
        <v>39.8</v>
      </c>
      <c r="R192" s="5">
        <v>35</v>
      </c>
      <c r="S192" s="16">
        <v>37.4</v>
      </c>
      <c r="T192" s="5">
        <v>49.9</v>
      </c>
      <c r="U192" s="17">
        <v>40.6</v>
      </c>
      <c r="V192" s="17">
        <v>49</v>
      </c>
      <c r="W192" s="24">
        <f t="shared" si="11"/>
        <v>66.76842105263158</v>
      </c>
      <c r="X192" s="20">
        <v>35999</v>
      </c>
      <c r="Y192" s="25">
        <f t="shared" si="12"/>
        <v>0.08456036741033043</v>
      </c>
      <c r="Z192" s="25">
        <f>+daily_flow!X305</f>
        <v>0.08456036741033043</v>
      </c>
      <c r="AA192" s="25">
        <f t="shared" si="16"/>
        <v>0.09198167392110994</v>
      </c>
      <c r="AB192" s="25">
        <f t="shared" si="14"/>
        <v>0.09899398758856974</v>
      </c>
      <c r="AC192">
        <v>0.08680535651200148</v>
      </c>
      <c r="AD192">
        <v>0.09899398758856974</v>
      </c>
    </row>
    <row r="193" spans="1:30" ht="12.75">
      <c r="A193" s="3">
        <f t="shared" si="13"/>
        <v>36000</v>
      </c>
      <c r="B193" s="3"/>
      <c r="C193" s="3"/>
      <c r="D193" s="5">
        <v>59</v>
      </c>
      <c r="E193" s="5">
        <v>44</v>
      </c>
      <c r="F193" s="5">
        <v>89.2</v>
      </c>
      <c r="G193" s="16">
        <v>49.6</v>
      </c>
      <c r="H193" s="5">
        <v>67.9</v>
      </c>
      <c r="I193" s="5">
        <v>54.3</v>
      </c>
      <c r="J193" s="5">
        <v>46.1</v>
      </c>
      <c r="K193" s="16">
        <v>37.4</v>
      </c>
      <c r="L193" s="5">
        <v>363.6</v>
      </c>
      <c r="M193" s="5">
        <v>35.8</v>
      </c>
      <c r="N193" s="5">
        <v>49</v>
      </c>
      <c r="O193" s="16">
        <v>35</v>
      </c>
      <c r="P193" s="5">
        <v>41.5</v>
      </c>
      <c r="Q193" s="5">
        <v>40.6</v>
      </c>
      <c r="R193" s="5">
        <v>35.8</v>
      </c>
      <c r="S193" s="16">
        <v>39</v>
      </c>
      <c r="T193" s="5">
        <v>49.9</v>
      </c>
      <c r="U193" s="17">
        <v>38.2</v>
      </c>
      <c r="V193" s="17">
        <v>47.3</v>
      </c>
      <c r="W193" s="24">
        <f t="shared" si="11"/>
        <v>64.37894736842105</v>
      </c>
      <c r="X193" s="20">
        <v>36000</v>
      </c>
      <c r="Y193" s="25">
        <f t="shared" si="12"/>
        <v>0.08153416476140327</v>
      </c>
      <c r="Z193" s="25">
        <f>+daily_flow!X306</f>
        <v>0.08153416476140327</v>
      </c>
      <c r="AA193" s="25">
        <f t="shared" si="16"/>
        <v>0.08891347771119545</v>
      </c>
      <c r="AB193" s="25">
        <f t="shared" si="14"/>
        <v>0.09504566442669267</v>
      </c>
      <c r="AC193">
        <v>0.08358331087645926</v>
      </c>
      <c r="AD193">
        <v>0.09504566442669267</v>
      </c>
    </row>
    <row r="194" spans="1:30" ht="12.75">
      <c r="A194" s="3">
        <f t="shared" si="13"/>
        <v>36001</v>
      </c>
      <c r="B194" s="3"/>
      <c r="C194" s="3"/>
      <c r="D194" s="5">
        <v>60</v>
      </c>
      <c r="E194" s="5">
        <v>54</v>
      </c>
      <c r="F194" s="5">
        <v>75.7</v>
      </c>
      <c r="G194" s="16">
        <v>45</v>
      </c>
      <c r="H194" s="5">
        <v>67.9</v>
      </c>
      <c r="I194" s="5">
        <v>46.1</v>
      </c>
      <c r="J194" s="5">
        <v>46.1</v>
      </c>
      <c r="K194" s="16">
        <v>36.3</v>
      </c>
      <c r="L194" s="5">
        <v>342</v>
      </c>
      <c r="M194" s="5">
        <v>39.8</v>
      </c>
      <c r="N194" s="5">
        <v>45.6</v>
      </c>
      <c r="O194" s="16">
        <v>32.6</v>
      </c>
      <c r="P194" s="5">
        <v>41.5</v>
      </c>
      <c r="Q194" s="5">
        <v>41.5</v>
      </c>
      <c r="R194" s="5">
        <v>38.2</v>
      </c>
      <c r="S194" s="16">
        <v>37.4</v>
      </c>
      <c r="T194" s="5">
        <v>49</v>
      </c>
      <c r="U194" s="17">
        <v>37.4</v>
      </c>
      <c r="V194" s="17">
        <v>41.5</v>
      </c>
      <c r="W194" s="24">
        <f t="shared" si="11"/>
        <v>61.978947368421075</v>
      </c>
      <c r="X194" s="20">
        <v>36001</v>
      </c>
      <c r="Y194" s="25">
        <f t="shared" si="12"/>
        <v>0.0784946308232738</v>
      </c>
      <c r="Z194" s="25">
        <f>+daily_flow!X307</f>
        <v>0.0784946308232738</v>
      </c>
      <c r="AA194" s="25">
        <f t="shared" si="16"/>
        <v>0.08572463333399996</v>
      </c>
      <c r="AB194" s="25">
        <f t="shared" si="14"/>
        <v>0.0911392396023086</v>
      </c>
      <c r="AC194">
        <v>0.08027918258882845</v>
      </c>
      <c r="AD194">
        <v>0.0911392396023086</v>
      </c>
    </row>
    <row r="195" spans="1:30" ht="12.75">
      <c r="A195" s="3">
        <f t="shared" si="13"/>
        <v>36002</v>
      </c>
      <c r="B195" s="3"/>
      <c r="C195" s="3"/>
      <c r="D195" s="5">
        <v>64</v>
      </c>
      <c r="E195" s="5">
        <v>48</v>
      </c>
      <c r="F195" s="5">
        <v>65.4</v>
      </c>
      <c r="G195" s="16">
        <v>39.4</v>
      </c>
      <c r="H195" s="5">
        <v>66.6</v>
      </c>
      <c r="I195" s="5">
        <v>42.7</v>
      </c>
      <c r="J195" s="5">
        <v>46.1</v>
      </c>
      <c r="K195" s="16">
        <v>35.2</v>
      </c>
      <c r="L195" s="5">
        <v>314.1</v>
      </c>
      <c r="M195" s="5">
        <v>37.4</v>
      </c>
      <c r="N195" s="5">
        <v>49.9</v>
      </c>
      <c r="O195" s="16">
        <v>31.8</v>
      </c>
      <c r="P195" s="5">
        <v>41.5</v>
      </c>
      <c r="Q195" s="5">
        <v>41.5</v>
      </c>
      <c r="R195" s="5">
        <v>41.5</v>
      </c>
      <c r="S195" s="16">
        <v>38.2</v>
      </c>
      <c r="T195" s="5">
        <v>44</v>
      </c>
      <c r="U195" s="17">
        <v>36.6</v>
      </c>
      <c r="V195" s="17">
        <v>40.6</v>
      </c>
      <c r="W195" s="24">
        <f t="shared" si="11"/>
        <v>59.18421052631578</v>
      </c>
      <c r="X195" s="20">
        <v>36002</v>
      </c>
      <c r="Y195" s="25">
        <f t="shared" si="12"/>
        <v>0.0749551735400572</v>
      </c>
      <c r="Z195" s="25">
        <f>+daily_flow!X308</f>
        <v>0.0749551735400572</v>
      </c>
      <c r="AA195" s="25">
        <f t="shared" si="16"/>
        <v>0.08278597281750136</v>
      </c>
      <c r="AB195" s="25">
        <f t="shared" si="14"/>
        <v>0.08744968628619804</v>
      </c>
      <c r="AC195">
        <v>0.07735867801857683</v>
      </c>
      <c r="AD195">
        <v>0.08744968628619804</v>
      </c>
    </row>
    <row r="196" spans="1:30" ht="12.75">
      <c r="A196" s="3">
        <f t="shared" si="13"/>
        <v>36003</v>
      </c>
      <c r="B196" s="3"/>
      <c r="C196" s="3"/>
      <c r="D196" s="5">
        <v>58</v>
      </c>
      <c r="E196" s="5">
        <v>64</v>
      </c>
      <c r="F196" s="5">
        <v>64.1</v>
      </c>
      <c r="G196" s="16">
        <v>46.1</v>
      </c>
      <c r="H196" s="5">
        <v>66.6</v>
      </c>
      <c r="I196" s="5">
        <v>47.2</v>
      </c>
      <c r="J196" s="5">
        <v>46.1</v>
      </c>
      <c r="K196" s="16">
        <v>34.1</v>
      </c>
      <c r="L196" s="5">
        <v>268.2</v>
      </c>
      <c r="M196" s="5">
        <v>35</v>
      </c>
      <c r="N196" s="5">
        <v>47.3</v>
      </c>
      <c r="O196" s="16">
        <v>35</v>
      </c>
      <c r="P196" s="5">
        <v>39.8</v>
      </c>
      <c r="Q196" s="5">
        <v>43.1</v>
      </c>
      <c r="R196" s="5">
        <v>35.8</v>
      </c>
      <c r="S196" s="16">
        <v>39.8</v>
      </c>
      <c r="T196" s="5">
        <v>38.2</v>
      </c>
      <c r="U196" s="17">
        <v>37.4</v>
      </c>
      <c r="V196" s="17">
        <v>42.3</v>
      </c>
      <c r="W196" s="24">
        <f t="shared" si="11"/>
        <v>57.268421052631574</v>
      </c>
      <c r="X196" s="20">
        <v>36003</v>
      </c>
      <c r="Y196" s="25">
        <f t="shared" si="12"/>
        <v>0.07252887890523453</v>
      </c>
      <c r="Z196" s="25">
        <f>+daily_flow!X309</f>
        <v>0.07252887890523453</v>
      </c>
      <c r="AA196" s="25">
        <f t="shared" si="16"/>
        <v>0.07992130095607565</v>
      </c>
      <c r="AB196" s="25">
        <f t="shared" si="14"/>
        <v>0.08295882726553358</v>
      </c>
      <c r="AC196">
        <v>0.07420944661501111</v>
      </c>
      <c r="AD196">
        <v>0.08295882726553358</v>
      </c>
    </row>
    <row r="197" spans="1:30" ht="12.75">
      <c r="A197" s="3">
        <f t="shared" si="13"/>
        <v>36004</v>
      </c>
      <c r="B197" s="3"/>
      <c r="C197" s="3"/>
      <c r="D197" s="5">
        <v>50</v>
      </c>
      <c r="E197" s="5">
        <v>74</v>
      </c>
      <c r="F197" s="5">
        <v>56.7</v>
      </c>
      <c r="G197" s="16">
        <v>40.5</v>
      </c>
      <c r="H197" s="5">
        <v>65.4</v>
      </c>
      <c r="I197" s="5">
        <v>49.6</v>
      </c>
      <c r="J197" s="5">
        <v>45</v>
      </c>
      <c r="K197" s="16">
        <v>34.1</v>
      </c>
      <c r="L197" s="5">
        <v>228.7</v>
      </c>
      <c r="M197" s="5">
        <v>35</v>
      </c>
      <c r="N197" s="5">
        <v>46.5</v>
      </c>
      <c r="O197" s="16">
        <v>35</v>
      </c>
      <c r="P197" s="5">
        <v>39</v>
      </c>
      <c r="Q197" s="5">
        <v>42.3</v>
      </c>
      <c r="R197" s="5">
        <v>36.6</v>
      </c>
      <c r="S197" s="16">
        <v>37.4</v>
      </c>
      <c r="T197" s="5">
        <v>38.2</v>
      </c>
      <c r="U197" s="17">
        <v>38.2</v>
      </c>
      <c r="V197" s="17">
        <v>38.2</v>
      </c>
      <c r="W197" s="24">
        <f t="shared" si="11"/>
        <v>54.231578947368426</v>
      </c>
      <c r="X197" s="20">
        <v>36004</v>
      </c>
      <c r="Y197" s="25">
        <f t="shared" si="12"/>
        <v>0.06868280197036457</v>
      </c>
      <c r="Z197" s="25">
        <f>+daily_flow!X310</f>
        <v>0.06868280197036457</v>
      </c>
      <c r="AA197" s="25">
        <f t="shared" si="16"/>
        <v>0.07706440568001795</v>
      </c>
      <c r="AB197" s="25">
        <f t="shared" si="14"/>
        <v>0.08000713700089797</v>
      </c>
      <c r="AC197">
        <v>0.0718957696327833</v>
      </c>
      <c r="AD197">
        <v>0.08000713700089797</v>
      </c>
    </row>
    <row r="198" spans="1:30" ht="12.75">
      <c r="A198" s="3">
        <f t="shared" si="13"/>
        <v>36005</v>
      </c>
      <c r="B198" s="3"/>
      <c r="C198" s="3"/>
      <c r="D198" s="5">
        <v>50</v>
      </c>
      <c r="E198" s="5">
        <v>57</v>
      </c>
      <c r="F198" s="5">
        <v>48.4</v>
      </c>
      <c r="G198" s="16">
        <v>48.4</v>
      </c>
      <c r="H198" s="5">
        <v>66.6</v>
      </c>
      <c r="I198" s="5">
        <v>41.6</v>
      </c>
      <c r="J198" s="5">
        <v>45</v>
      </c>
      <c r="K198" s="16">
        <v>36.3</v>
      </c>
      <c r="L198" s="5">
        <v>214.4</v>
      </c>
      <c r="M198" s="5">
        <v>35.8</v>
      </c>
      <c r="N198" s="5">
        <v>44</v>
      </c>
      <c r="O198" s="16">
        <v>35</v>
      </c>
      <c r="P198" s="5">
        <v>39</v>
      </c>
      <c r="Q198" s="5">
        <v>41.5</v>
      </c>
      <c r="R198" s="5">
        <v>37.4</v>
      </c>
      <c r="S198" s="16">
        <v>35.8</v>
      </c>
      <c r="T198" s="5">
        <v>39</v>
      </c>
      <c r="U198" s="17">
        <v>41.5</v>
      </c>
      <c r="V198" s="17">
        <v>36.6</v>
      </c>
      <c r="W198" s="24">
        <f t="shared" si="11"/>
        <v>52.27894736842105</v>
      </c>
      <c r="X198" s="20">
        <v>36005</v>
      </c>
      <c r="Y198" s="25">
        <f t="shared" si="12"/>
        <v>0.06620984782333376</v>
      </c>
      <c r="Z198" s="25">
        <f>+daily_flow!X311</f>
        <v>0.06620984782333376</v>
      </c>
      <c r="AA198" s="25">
        <f t="shared" si="16"/>
        <v>0.07442636573503174</v>
      </c>
      <c r="AB198" s="25">
        <f t="shared" si="14"/>
        <v>0.0769023749691714</v>
      </c>
      <c r="AC198">
        <v>0.06953200509255249</v>
      </c>
      <c r="AD198">
        <v>0.0769023749691714</v>
      </c>
    </row>
    <row r="199" spans="1:30" ht="12.75">
      <c r="A199" s="3">
        <f t="shared" si="13"/>
        <v>36006</v>
      </c>
      <c r="B199" s="3"/>
      <c r="C199" s="3"/>
      <c r="D199" s="5">
        <v>110</v>
      </c>
      <c r="E199" s="5">
        <v>52</v>
      </c>
      <c r="F199" s="5">
        <v>45</v>
      </c>
      <c r="G199" s="16">
        <v>38.3</v>
      </c>
      <c r="H199" s="5">
        <v>69.2</v>
      </c>
      <c r="I199" s="5">
        <v>37.2</v>
      </c>
      <c r="J199" s="5">
        <v>47.2</v>
      </c>
      <c r="K199" s="16">
        <v>36.3</v>
      </c>
      <c r="L199" s="5">
        <v>197.8</v>
      </c>
      <c r="M199" s="5">
        <v>35.8</v>
      </c>
      <c r="N199" s="5">
        <v>37.4</v>
      </c>
      <c r="O199" s="16">
        <v>35.8</v>
      </c>
      <c r="P199" s="5">
        <v>39</v>
      </c>
      <c r="Q199" s="5">
        <v>43.1</v>
      </c>
      <c r="R199" s="5">
        <v>39</v>
      </c>
      <c r="S199" s="16">
        <v>36.6</v>
      </c>
      <c r="T199" s="5">
        <v>41.5</v>
      </c>
      <c r="U199" s="17">
        <v>39.8</v>
      </c>
      <c r="V199" s="17">
        <v>35</v>
      </c>
      <c r="W199" s="24">
        <f t="shared" si="11"/>
        <v>53.47368421052631</v>
      </c>
      <c r="X199" s="20">
        <v>36006</v>
      </c>
      <c r="Y199" s="25">
        <f t="shared" si="12"/>
        <v>0.06772294914779733</v>
      </c>
      <c r="Z199" s="25">
        <f>+daily_flow!X312</f>
        <v>0.06772294914779733</v>
      </c>
      <c r="AA199" s="25">
        <f t="shared" si="16"/>
        <v>0.07220359544869787</v>
      </c>
      <c r="AB199" s="25">
        <f t="shared" si="14"/>
        <v>0.07433610179772436</v>
      </c>
      <c r="AC199">
        <v>0.06728746036718816</v>
      </c>
      <c r="AD199">
        <v>0.07433610179772436</v>
      </c>
    </row>
    <row r="200" spans="1:30" ht="12.75">
      <c r="A200" s="3">
        <f t="shared" si="13"/>
        <v>36007</v>
      </c>
      <c r="B200" s="3"/>
      <c r="C200" s="3"/>
      <c r="D200" s="5">
        <v>77</v>
      </c>
      <c r="E200" s="5">
        <v>43</v>
      </c>
      <c r="F200" s="5">
        <v>38.3</v>
      </c>
      <c r="G200" s="16">
        <v>35.1</v>
      </c>
      <c r="H200" s="5">
        <v>69.2</v>
      </c>
      <c r="I200" s="5">
        <v>40.5</v>
      </c>
      <c r="J200" s="5">
        <v>47.2</v>
      </c>
      <c r="K200" s="16">
        <v>35.2</v>
      </c>
      <c r="L200" s="5">
        <v>211.6</v>
      </c>
      <c r="M200" s="5">
        <v>34.2</v>
      </c>
      <c r="N200" s="5">
        <v>35</v>
      </c>
      <c r="O200" s="16">
        <v>35</v>
      </c>
      <c r="P200" s="5">
        <v>39.8</v>
      </c>
      <c r="Q200" s="5">
        <v>41.5</v>
      </c>
      <c r="R200" s="5">
        <v>36.6</v>
      </c>
      <c r="S200" s="16">
        <v>38.2</v>
      </c>
      <c r="T200" s="5">
        <v>39.8</v>
      </c>
      <c r="U200" s="17">
        <v>39</v>
      </c>
      <c r="V200" s="17">
        <v>35.8</v>
      </c>
      <c r="W200" s="24">
        <f t="shared" si="11"/>
        <v>51.1578947368421</v>
      </c>
      <c r="X200" s="20">
        <v>36007</v>
      </c>
      <c r="Y200" s="25">
        <f t="shared" si="12"/>
        <v>0.06479006552328644</v>
      </c>
      <c r="Z200" s="25">
        <f>+daily_flow!X313</f>
        <v>0.06479006552328644</v>
      </c>
      <c r="AA200" s="25">
        <f t="shared" si="16"/>
        <v>0.0701162012300971</v>
      </c>
      <c r="AB200" s="25">
        <f t="shared" si="14"/>
        <v>0.07186481406184388</v>
      </c>
      <c r="AC200">
        <v>0.06522688743281588</v>
      </c>
      <c r="AD200">
        <v>0.07186481406184388</v>
      </c>
    </row>
    <row r="201" spans="1:30" ht="12.75">
      <c r="A201" s="3">
        <f t="shared" si="13"/>
        <v>36008</v>
      </c>
      <c r="B201" s="3"/>
      <c r="C201" s="3"/>
      <c r="D201" s="5">
        <v>59</v>
      </c>
      <c r="E201" s="5">
        <v>39</v>
      </c>
      <c r="F201" s="5">
        <v>31.9</v>
      </c>
      <c r="G201" s="16">
        <v>36.1</v>
      </c>
      <c r="H201" s="5">
        <v>62.9</v>
      </c>
      <c r="I201" s="5">
        <v>42.7</v>
      </c>
      <c r="J201" s="5">
        <v>41.6</v>
      </c>
      <c r="K201" s="16">
        <v>36.3</v>
      </c>
      <c r="L201" s="5">
        <v>179.3</v>
      </c>
      <c r="M201" s="5">
        <v>34.2</v>
      </c>
      <c r="N201" s="5">
        <v>33.4</v>
      </c>
      <c r="O201" s="16">
        <v>35</v>
      </c>
      <c r="P201" s="5">
        <v>39</v>
      </c>
      <c r="Q201" s="5">
        <v>41.5</v>
      </c>
      <c r="R201" s="5">
        <v>38.2</v>
      </c>
      <c r="S201" s="16">
        <v>37.4</v>
      </c>
      <c r="T201" s="5">
        <v>38.2</v>
      </c>
      <c r="U201" s="17">
        <v>38.2</v>
      </c>
      <c r="V201" s="17">
        <v>39</v>
      </c>
      <c r="W201" s="24">
        <f aca="true" t="shared" si="17" ref="W201:W264">AVERAGE(D201:V201)</f>
        <v>47.52105263157896</v>
      </c>
      <c r="X201" s="20">
        <v>36008</v>
      </c>
      <c r="Y201" s="25">
        <f aca="true" t="shared" si="18" ref="Y201:Y264">+W201/$W$136</f>
        <v>0.0601841051038841</v>
      </c>
      <c r="Z201" s="25">
        <f>+daily_flow!X314</f>
        <v>0.0601841051038841</v>
      </c>
      <c r="AA201" s="25">
        <f t="shared" si="16"/>
        <v>0.06809486037537736</v>
      </c>
      <c r="AB201" s="25">
        <f t="shared" si="14"/>
        <v>0.06919605660465397</v>
      </c>
      <c r="AC201">
        <v>0.06334539815006145</v>
      </c>
      <c r="AD201">
        <v>0.06919605660465397</v>
      </c>
    </row>
    <row r="202" spans="1:30" ht="12.75">
      <c r="A202" s="3">
        <f t="shared" si="13"/>
        <v>36009</v>
      </c>
      <c r="B202" s="3"/>
      <c r="C202" s="3"/>
      <c r="D202" s="5">
        <v>63</v>
      </c>
      <c r="E202" s="5">
        <v>36</v>
      </c>
      <c r="F202" s="5">
        <v>33</v>
      </c>
      <c r="G202" s="16">
        <v>45</v>
      </c>
      <c r="H202" s="5">
        <v>61.6</v>
      </c>
      <c r="I202" s="5">
        <v>37.2</v>
      </c>
      <c r="J202" s="5">
        <v>43.8</v>
      </c>
      <c r="K202" s="16">
        <v>37.4</v>
      </c>
      <c r="L202" s="5">
        <v>159.2</v>
      </c>
      <c r="M202" s="5">
        <v>35</v>
      </c>
      <c r="N202" s="5">
        <v>31.1</v>
      </c>
      <c r="O202" s="16">
        <v>35.8</v>
      </c>
      <c r="P202" s="5">
        <v>58.7</v>
      </c>
      <c r="Q202" s="5">
        <v>41.5</v>
      </c>
      <c r="R202" s="5">
        <v>37.4</v>
      </c>
      <c r="S202" s="16">
        <v>37.4</v>
      </c>
      <c r="T202" s="5">
        <v>39</v>
      </c>
      <c r="U202" s="17">
        <v>37.4</v>
      </c>
      <c r="V202" s="17">
        <v>40.6</v>
      </c>
      <c r="W202" s="24">
        <f t="shared" si="17"/>
        <v>47.9</v>
      </c>
      <c r="X202" s="20">
        <v>36009</v>
      </c>
      <c r="Y202" s="25">
        <f t="shared" si="18"/>
        <v>0.06066403151516768</v>
      </c>
      <c r="Z202" s="25">
        <f>+daily_flow!X315</f>
        <v>0.06066403151516768</v>
      </c>
      <c r="AA202" s="25">
        <f t="shared" si="16"/>
        <v>0.0662575547939792</v>
      </c>
      <c r="AB202" s="25">
        <f t="shared" si="14"/>
        <v>0.0669672316911407</v>
      </c>
      <c r="AC202">
        <v>0.06202337863749782</v>
      </c>
      <c r="AD202">
        <v>0.0669672316911407</v>
      </c>
    </row>
    <row r="203" spans="1:30" ht="12.75">
      <c r="A203" s="3">
        <f t="shared" si="13"/>
        <v>36010</v>
      </c>
      <c r="B203" s="3"/>
      <c r="C203" s="3"/>
      <c r="D203" s="5">
        <v>100</v>
      </c>
      <c r="E203" s="5">
        <v>35</v>
      </c>
      <c r="F203" s="5">
        <v>39.4</v>
      </c>
      <c r="G203" s="16">
        <v>36.1</v>
      </c>
      <c r="H203" s="5">
        <v>60.4</v>
      </c>
      <c r="I203" s="5">
        <v>36.1</v>
      </c>
      <c r="J203" s="5">
        <v>41.6</v>
      </c>
      <c r="K203" s="16">
        <v>37.4</v>
      </c>
      <c r="L203" s="5">
        <v>129.2</v>
      </c>
      <c r="M203" s="5">
        <v>44.8</v>
      </c>
      <c r="N203" s="5">
        <v>36.6</v>
      </c>
      <c r="O203" s="16">
        <v>36.6</v>
      </c>
      <c r="P203" s="5">
        <v>55.1</v>
      </c>
      <c r="Q203" s="5">
        <v>41.5</v>
      </c>
      <c r="R203" s="5">
        <v>37.4</v>
      </c>
      <c r="S203" s="16">
        <v>37.4</v>
      </c>
      <c r="T203" s="5">
        <v>38.2</v>
      </c>
      <c r="U203" s="17">
        <v>38.2</v>
      </c>
      <c r="V203" s="17">
        <v>37.4</v>
      </c>
      <c r="W203" s="24">
        <f t="shared" si="17"/>
        <v>48.336842105263166</v>
      </c>
      <c r="X203" s="20">
        <v>36010</v>
      </c>
      <c r="Y203" s="25">
        <f t="shared" si="18"/>
        <v>0.06121728001706407</v>
      </c>
      <c r="Z203" s="25">
        <f>+daily_flow!X316</f>
        <v>0.06121728001706407</v>
      </c>
      <c r="AA203" s="25">
        <f t="shared" si="16"/>
        <v>0.06431455113390551</v>
      </c>
      <c r="AB203" s="25">
        <f t="shared" si="14"/>
        <v>0.06524999500076657</v>
      </c>
      <c r="AC203">
        <v>0.06118750680451222</v>
      </c>
      <c r="AD203">
        <v>0.06524999500076657</v>
      </c>
    </row>
    <row r="204" spans="1:30" ht="12.75">
      <c r="A204" s="3">
        <f t="shared" si="13"/>
        <v>36011</v>
      </c>
      <c r="B204" s="3"/>
      <c r="C204" s="3"/>
      <c r="D204" s="5">
        <v>70</v>
      </c>
      <c r="E204" s="5">
        <v>36</v>
      </c>
      <c r="F204" s="5">
        <v>46.1</v>
      </c>
      <c r="G204" s="16">
        <v>35.1</v>
      </c>
      <c r="H204" s="5">
        <v>56.7</v>
      </c>
      <c r="I204" s="5">
        <v>35.1</v>
      </c>
      <c r="J204" s="5">
        <v>46.1</v>
      </c>
      <c r="K204" s="16">
        <v>35.2</v>
      </c>
      <c r="L204" s="5">
        <v>121.7</v>
      </c>
      <c r="M204" s="5">
        <v>39.8</v>
      </c>
      <c r="N204" s="5">
        <v>38.2</v>
      </c>
      <c r="O204" s="16">
        <v>35.8</v>
      </c>
      <c r="P204" s="5">
        <v>39</v>
      </c>
      <c r="Q204" s="5">
        <v>40.6</v>
      </c>
      <c r="R204" s="5">
        <v>38.2</v>
      </c>
      <c r="S204" s="16">
        <v>40.6</v>
      </c>
      <c r="T204" s="5">
        <v>38.2</v>
      </c>
      <c r="U204" s="17">
        <v>38.2</v>
      </c>
      <c r="V204" s="17">
        <v>33.4</v>
      </c>
      <c r="W204" s="24">
        <f t="shared" si="17"/>
        <v>45.47368421052632</v>
      </c>
      <c r="X204" s="20">
        <v>36011</v>
      </c>
      <c r="Y204" s="25">
        <f t="shared" si="18"/>
        <v>0.0575911693540324</v>
      </c>
      <c r="Z204" s="25">
        <f>+daily_flow!X317</f>
        <v>0.0575911693540324</v>
      </c>
      <c r="AA204" s="25">
        <f t="shared" si="16"/>
        <v>0.06289819687965306</v>
      </c>
      <c r="AB204" s="25">
        <f t="shared" si="14"/>
        <v>0.0633827813068663</v>
      </c>
      <c r="AC204">
        <v>0.06037385378686381</v>
      </c>
      <c r="AD204">
        <v>0.0633827813068663</v>
      </c>
    </row>
    <row r="205" spans="1:30" ht="12.75">
      <c r="A205" s="3">
        <f t="shared" si="13"/>
        <v>36012</v>
      </c>
      <c r="B205" s="3"/>
      <c r="C205" s="3"/>
      <c r="D205" s="5">
        <v>53</v>
      </c>
      <c r="E205" s="5">
        <v>34</v>
      </c>
      <c r="F205" s="5">
        <v>41.6</v>
      </c>
      <c r="G205" s="16">
        <v>36.1</v>
      </c>
      <c r="H205" s="5">
        <v>56.7</v>
      </c>
      <c r="I205" s="5">
        <v>40.5</v>
      </c>
      <c r="J205" s="5">
        <v>47.2</v>
      </c>
      <c r="K205" s="16">
        <v>35.2</v>
      </c>
      <c r="L205" s="5">
        <v>114.7</v>
      </c>
      <c r="M205" s="5">
        <v>38.2</v>
      </c>
      <c r="N205" s="5">
        <v>38.2</v>
      </c>
      <c r="O205" s="16">
        <v>36.6</v>
      </c>
      <c r="P205" s="5">
        <v>38.2</v>
      </c>
      <c r="Q205" s="5">
        <v>42.3</v>
      </c>
      <c r="R205" s="5">
        <v>35</v>
      </c>
      <c r="S205" s="16">
        <v>38.2</v>
      </c>
      <c r="T205" s="5">
        <v>39.8</v>
      </c>
      <c r="U205" s="17">
        <v>37.4</v>
      </c>
      <c r="V205" s="17">
        <v>31.1</v>
      </c>
      <c r="W205" s="24">
        <f t="shared" si="17"/>
        <v>43.89473684210526</v>
      </c>
      <c r="X205" s="20">
        <v>36012</v>
      </c>
      <c r="Y205" s="25">
        <f t="shared" si="18"/>
        <v>0.05559147597368404</v>
      </c>
      <c r="Z205" s="25">
        <f>+daily_flow!X318</f>
        <v>0.05559147597368404</v>
      </c>
      <c r="AA205" s="25">
        <f t="shared" si="16"/>
        <v>0.06150967962690166</v>
      </c>
      <c r="AB205" s="25">
        <f t="shared" si="14"/>
        <v>0.061746365557281226</v>
      </c>
      <c r="AC205">
        <v>0.05950554248348587</v>
      </c>
      <c r="AD205">
        <v>0.061746365557281226</v>
      </c>
    </row>
    <row r="206" spans="1:30" ht="12.75">
      <c r="A206" s="3">
        <f t="shared" si="13"/>
        <v>36013</v>
      </c>
      <c r="B206" s="3"/>
      <c r="C206" s="3"/>
      <c r="D206" s="5">
        <v>47</v>
      </c>
      <c r="E206" s="5">
        <v>34</v>
      </c>
      <c r="F206" s="5">
        <v>36.1</v>
      </c>
      <c r="G206" s="16">
        <v>35.1</v>
      </c>
      <c r="H206" s="5">
        <v>55.5</v>
      </c>
      <c r="I206" s="5">
        <v>43.8</v>
      </c>
      <c r="J206" s="5">
        <v>39.4</v>
      </c>
      <c r="K206" s="16">
        <v>35.2</v>
      </c>
      <c r="L206" s="5">
        <v>107.8</v>
      </c>
      <c r="M206" s="5">
        <v>34.2</v>
      </c>
      <c r="N206" s="5">
        <v>37.4</v>
      </c>
      <c r="O206" s="16">
        <v>37.4</v>
      </c>
      <c r="P206" s="5">
        <v>39.8</v>
      </c>
      <c r="Q206" s="5">
        <v>49</v>
      </c>
      <c r="R206" s="5">
        <v>35</v>
      </c>
      <c r="S206" s="16">
        <v>35.8</v>
      </c>
      <c r="T206" s="5">
        <v>44</v>
      </c>
      <c r="U206" s="17">
        <v>37.4</v>
      </c>
      <c r="V206" s="17">
        <v>35</v>
      </c>
      <c r="W206" s="24">
        <f t="shared" si="17"/>
        <v>43.099999999999994</v>
      </c>
      <c r="X206" s="20">
        <v>36013</v>
      </c>
      <c r="Y206" s="25">
        <f t="shared" si="18"/>
        <v>0.054584963638908704</v>
      </c>
      <c r="Z206" s="25">
        <f>+daily_flow!X319</f>
        <v>0.054584963638908704</v>
      </c>
      <c r="AA206" s="25">
        <f t="shared" si="16"/>
        <v>0.060186104797264425</v>
      </c>
      <c r="AB206" s="25">
        <f t="shared" si="14"/>
        <v>0.060293255034228097</v>
      </c>
      <c r="AC206">
        <v>0.058591904796820055</v>
      </c>
      <c r="AD206">
        <v>0.060293255034228097</v>
      </c>
    </row>
    <row r="207" spans="1:30" ht="12.75">
      <c r="A207" s="3">
        <f aca="true" t="shared" si="19" ref="A207:A261">A206+1</f>
        <v>36014</v>
      </c>
      <c r="B207" s="3"/>
      <c r="C207" s="3"/>
      <c r="D207" s="5">
        <v>48</v>
      </c>
      <c r="E207" s="5">
        <v>35</v>
      </c>
      <c r="F207" s="5">
        <v>34</v>
      </c>
      <c r="G207" s="16">
        <v>37.2</v>
      </c>
      <c r="H207" s="5">
        <v>54.3</v>
      </c>
      <c r="I207" s="5">
        <v>40.5</v>
      </c>
      <c r="J207" s="5">
        <v>40.5</v>
      </c>
      <c r="K207" s="16">
        <v>35.2</v>
      </c>
      <c r="L207" s="5">
        <v>101.2</v>
      </c>
      <c r="M207" s="5">
        <v>32.6</v>
      </c>
      <c r="N207" s="5">
        <v>35</v>
      </c>
      <c r="O207" s="16">
        <v>36.6</v>
      </c>
      <c r="P207" s="5">
        <v>39.8</v>
      </c>
      <c r="Q207" s="5">
        <v>45.6</v>
      </c>
      <c r="R207" s="5">
        <v>37.4</v>
      </c>
      <c r="S207" s="16">
        <v>37.4</v>
      </c>
      <c r="T207" s="5">
        <v>39.8</v>
      </c>
      <c r="U207" s="17">
        <v>38.2</v>
      </c>
      <c r="V207" s="17">
        <v>36.6</v>
      </c>
      <c r="W207" s="24">
        <f t="shared" si="17"/>
        <v>42.363157894736844</v>
      </c>
      <c r="X207" s="20">
        <v>36014</v>
      </c>
      <c r="Y207" s="25">
        <f t="shared" si="18"/>
        <v>0.05365177339474615</v>
      </c>
      <c r="Z207" s="25">
        <f>+daily_flow!X320</f>
        <v>0.05365177339474615</v>
      </c>
      <c r="AA207" s="25">
        <f t="shared" si="16"/>
        <v>0.05895851524988392</v>
      </c>
      <c r="AB207" s="25">
        <f t="shared" si="14"/>
        <v>0.058534358065096694</v>
      </c>
      <c r="AC207">
        <v>0.05760183438539424</v>
      </c>
      <c r="AD207">
        <v>0.058534358065096694</v>
      </c>
    </row>
    <row r="208" spans="1:30" ht="12.75">
      <c r="A208" s="3">
        <f t="shared" si="19"/>
        <v>36015</v>
      </c>
      <c r="B208" s="3"/>
      <c r="C208" s="3"/>
      <c r="D208" s="5">
        <v>37</v>
      </c>
      <c r="E208" s="5">
        <v>34</v>
      </c>
      <c r="F208" s="5">
        <v>37.2</v>
      </c>
      <c r="G208" s="16">
        <v>38.3</v>
      </c>
      <c r="H208" s="5">
        <v>61.6</v>
      </c>
      <c r="I208" s="5">
        <v>36.1</v>
      </c>
      <c r="J208" s="5">
        <v>43.8</v>
      </c>
      <c r="K208" s="16">
        <v>34.1</v>
      </c>
      <c r="L208" s="5">
        <v>101.2</v>
      </c>
      <c r="M208" s="5">
        <v>33.4</v>
      </c>
      <c r="N208" s="5">
        <v>33.4</v>
      </c>
      <c r="O208" s="16">
        <v>35.8</v>
      </c>
      <c r="P208" s="5">
        <v>39</v>
      </c>
      <c r="Q208" s="5">
        <v>42.3</v>
      </c>
      <c r="R208" s="5">
        <v>38.2</v>
      </c>
      <c r="S208" s="16">
        <v>39</v>
      </c>
      <c r="T208" s="5">
        <v>39</v>
      </c>
      <c r="U208" s="17">
        <v>38.2</v>
      </c>
      <c r="V208" s="17">
        <v>38.2</v>
      </c>
      <c r="W208" s="24">
        <f t="shared" si="17"/>
        <v>42.09473684210527</v>
      </c>
      <c r="X208" s="20">
        <v>36015</v>
      </c>
      <c r="Y208" s="25">
        <f t="shared" si="18"/>
        <v>0.05331182552008694</v>
      </c>
      <c r="Z208" s="25">
        <f>+daily_flow!X321</f>
        <v>0.05331182552008694</v>
      </c>
      <c r="AA208" s="25">
        <f t="shared" si="16"/>
        <v>0.057832910064901176</v>
      </c>
      <c r="AB208" s="25">
        <f aca="true" t="shared" si="20" ref="AB208:AB271">AVERAGE(Y201:Y208)</f>
        <v>0.05709957806469676</v>
      </c>
      <c r="AC208">
        <v>0.05664909158373495</v>
      </c>
      <c r="AD208">
        <v>0.05709957806469676</v>
      </c>
    </row>
    <row r="209" spans="1:30" ht="12.75">
      <c r="A209" s="3">
        <f t="shared" si="19"/>
        <v>36016</v>
      </c>
      <c r="B209" s="3"/>
      <c r="C209" s="3"/>
      <c r="D209" s="5">
        <v>33</v>
      </c>
      <c r="E209" s="5">
        <v>36</v>
      </c>
      <c r="F209" s="5">
        <v>38.3</v>
      </c>
      <c r="G209" s="16">
        <v>36.1</v>
      </c>
      <c r="H209" s="5">
        <v>77</v>
      </c>
      <c r="I209" s="5">
        <v>37.2</v>
      </c>
      <c r="J209" s="5">
        <v>41.6</v>
      </c>
      <c r="K209" s="16">
        <v>34.1</v>
      </c>
      <c r="L209" s="5">
        <v>106.2</v>
      </c>
      <c r="M209" s="5">
        <v>35.8</v>
      </c>
      <c r="N209" s="5">
        <v>43.1</v>
      </c>
      <c r="O209" s="16">
        <v>35</v>
      </c>
      <c r="P209" s="5">
        <v>40.6</v>
      </c>
      <c r="Q209" s="5">
        <v>40.6</v>
      </c>
      <c r="R209" s="5">
        <v>36.6</v>
      </c>
      <c r="S209" s="16">
        <v>92.7</v>
      </c>
      <c r="T209" s="5">
        <v>39</v>
      </c>
      <c r="U209" s="17">
        <v>38.2</v>
      </c>
      <c r="V209" s="17">
        <v>39</v>
      </c>
      <c r="W209" s="24">
        <f t="shared" si="17"/>
        <v>46.32105263157896</v>
      </c>
      <c r="X209" s="20">
        <v>36016</v>
      </c>
      <c r="Y209" s="25">
        <f t="shared" si="18"/>
        <v>0.058664338134819353</v>
      </c>
      <c r="Z209" s="25">
        <f>+daily_flow!X322</f>
        <v>0.058664338134819353</v>
      </c>
      <c r="AA209" s="25">
        <f aca="true" t="shared" si="21" ref="AA209:AA261">AVERAGE(Y195:Y224)</f>
        <v>0.056834840879953975</v>
      </c>
      <c r="AB209" s="25">
        <f t="shared" si="20"/>
        <v>0.056909607193563666</v>
      </c>
      <c r="AC209">
        <v>0.05591053816192629</v>
      </c>
      <c r="AD209">
        <v>0.056909607193563666</v>
      </c>
    </row>
    <row r="210" spans="1:30" ht="12.75">
      <c r="A210" s="3">
        <f t="shared" si="19"/>
        <v>36017</v>
      </c>
      <c r="B210" s="3"/>
      <c r="C210" s="3"/>
      <c r="D210" s="5">
        <v>35</v>
      </c>
      <c r="E210" s="5">
        <v>36</v>
      </c>
      <c r="F210" s="5">
        <v>51.9</v>
      </c>
      <c r="G210" s="16">
        <v>35.1</v>
      </c>
      <c r="H210" s="5">
        <v>70.5</v>
      </c>
      <c r="I210" s="5">
        <v>35.1</v>
      </c>
      <c r="J210" s="5">
        <v>36.1</v>
      </c>
      <c r="K210" s="16">
        <v>36.3</v>
      </c>
      <c r="L210" s="5">
        <v>99.5</v>
      </c>
      <c r="M210" s="5">
        <v>35.8</v>
      </c>
      <c r="N210" s="5">
        <v>61.4</v>
      </c>
      <c r="O210" s="16">
        <v>35</v>
      </c>
      <c r="P210" s="5">
        <v>39</v>
      </c>
      <c r="Q210" s="5">
        <v>41.5</v>
      </c>
      <c r="R210" s="5">
        <v>36.6</v>
      </c>
      <c r="S210" s="16">
        <v>135.3</v>
      </c>
      <c r="T210" s="5">
        <v>42.3</v>
      </c>
      <c r="U210" s="17">
        <v>37.4</v>
      </c>
      <c r="V210" s="17">
        <v>36.6</v>
      </c>
      <c r="W210" s="24">
        <f t="shared" si="17"/>
        <v>49.284210526315796</v>
      </c>
      <c r="X210" s="20">
        <v>36017</v>
      </c>
      <c r="Y210" s="25">
        <f t="shared" si="18"/>
        <v>0.062417096045273075</v>
      </c>
      <c r="Z210" s="25">
        <f>+daily_flow!X323</f>
        <v>0.062417096045273075</v>
      </c>
      <c r="AA210" s="25">
        <f t="shared" si="21"/>
        <v>0.05593097947203653</v>
      </c>
      <c r="AB210" s="25">
        <f t="shared" si="20"/>
        <v>0.05712874025982684</v>
      </c>
      <c r="AC210">
        <v>0.05515643156938158</v>
      </c>
      <c r="AD210">
        <v>0.05712874025982684</v>
      </c>
    </row>
    <row r="211" spans="1:30" ht="12.75">
      <c r="A211" s="3">
        <f t="shared" si="19"/>
        <v>36018</v>
      </c>
      <c r="B211" s="3"/>
      <c r="C211" s="3"/>
      <c r="D211" s="5">
        <v>38</v>
      </c>
      <c r="E211" s="5">
        <v>36</v>
      </c>
      <c r="F211" s="5">
        <v>42.7</v>
      </c>
      <c r="G211" s="16">
        <v>34</v>
      </c>
      <c r="H211" s="5">
        <v>67.9</v>
      </c>
      <c r="I211" s="5">
        <v>35.1</v>
      </c>
      <c r="J211" s="5">
        <v>34</v>
      </c>
      <c r="K211" s="16">
        <v>35.2</v>
      </c>
      <c r="L211" s="5">
        <v>83.7</v>
      </c>
      <c r="M211" s="5">
        <v>35.8</v>
      </c>
      <c r="N211" s="5">
        <v>48.2</v>
      </c>
      <c r="O211" s="16">
        <v>35</v>
      </c>
      <c r="P211" s="5">
        <v>35.8</v>
      </c>
      <c r="Q211" s="5">
        <v>41.5</v>
      </c>
      <c r="R211" s="5">
        <v>38.2</v>
      </c>
      <c r="S211" s="16">
        <v>147.5</v>
      </c>
      <c r="T211" s="5">
        <v>44</v>
      </c>
      <c r="U211" s="17">
        <v>35.8</v>
      </c>
      <c r="V211" s="17">
        <v>36.6</v>
      </c>
      <c r="W211" s="24">
        <f t="shared" si="17"/>
        <v>47.63157894736842</v>
      </c>
      <c r="X211" s="20">
        <v>36018</v>
      </c>
      <c r="Y211" s="25">
        <f t="shared" si="18"/>
        <v>0.06032408364050846</v>
      </c>
      <c r="Z211" s="25">
        <f>+daily_flow!X324</f>
        <v>0.06032408364050846</v>
      </c>
      <c r="AA211" s="25">
        <f t="shared" si="21"/>
        <v>0.05513310181327753</v>
      </c>
      <c r="AB211" s="25">
        <f t="shared" si="20"/>
        <v>0.05701709071275739</v>
      </c>
      <c r="AC211">
        <v>0.05441965565279991</v>
      </c>
      <c r="AD211">
        <v>0.05701709071275739</v>
      </c>
    </row>
    <row r="212" spans="1:30" ht="12.75">
      <c r="A212" s="3">
        <f t="shared" si="19"/>
        <v>36019</v>
      </c>
      <c r="B212" s="3"/>
      <c r="C212" s="3"/>
      <c r="D212" s="5">
        <v>40</v>
      </c>
      <c r="E212" s="5">
        <v>34</v>
      </c>
      <c r="F212" s="5">
        <v>30.9</v>
      </c>
      <c r="G212" s="16">
        <v>33</v>
      </c>
      <c r="H212" s="5">
        <v>74.4</v>
      </c>
      <c r="I212" s="5">
        <v>37.2</v>
      </c>
      <c r="J212" s="5">
        <v>34</v>
      </c>
      <c r="K212" s="16">
        <v>34.1</v>
      </c>
      <c r="L212" s="5">
        <v>73.3</v>
      </c>
      <c r="M212" s="5">
        <v>35.8</v>
      </c>
      <c r="N212" s="5">
        <v>41.5</v>
      </c>
      <c r="O212" s="16">
        <v>35</v>
      </c>
      <c r="P212" s="5">
        <v>35.8</v>
      </c>
      <c r="Q212" s="5">
        <v>39.8</v>
      </c>
      <c r="R212" s="5">
        <v>37.4</v>
      </c>
      <c r="S212" s="16">
        <v>102.5</v>
      </c>
      <c r="T212" s="5">
        <v>41.5</v>
      </c>
      <c r="U212" s="17">
        <v>38.2</v>
      </c>
      <c r="V212" s="17">
        <v>36.6</v>
      </c>
      <c r="W212" s="24">
        <f t="shared" si="17"/>
        <v>43.94736842105263</v>
      </c>
      <c r="X212" s="20">
        <v>36019</v>
      </c>
      <c r="Y212" s="25">
        <f t="shared" si="18"/>
        <v>0.05565813241969565</v>
      </c>
      <c r="Z212" s="25">
        <f>+daily_flow!X325</f>
        <v>0.05565813241969565</v>
      </c>
      <c r="AA212" s="25">
        <f t="shared" si="21"/>
        <v>0.05449808807094023</v>
      </c>
      <c r="AB212" s="25">
        <f t="shared" si="20"/>
        <v>0.0567754610959653</v>
      </c>
      <c r="AC212">
        <v>0.053900624126522835</v>
      </c>
      <c r="AD212">
        <v>0.0567754610959653</v>
      </c>
    </row>
    <row r="213" spans="1:30" ht="12.75">
      <c r="A213" s="3">
        <f t="shared" si="19"/>
        <v>36020</v>
      </c>
      <c r="B213" s="3"/>
      <c r="C213" s="3"/>
      <c r="D213" s="5">
        <v>43</v>
      </c>
      <c r="E213" s="5">
        <v>34</v>
      </c>
      <c r="F213" s="5">
        <v>28.8</v>
      </c>
      <c r="G213" s="16">
        <v>34</v>
      </c>
      <c r="H213" s="5">
        <v>67.9</v>
      </c>
      <c r="I213" s="5">
        <v>39.4</v>
      </c>
      <c r="J213" s="5">
        <v>36.1</v>
      </c>
      <c r="K213" s="16">
        <v>35.2</v>
      </c>
      <c r="L213" s="5">
        <v>66.2</v>
      </c>
      <c r="M213" s="5">
        <v>35.8</v>
      </c>
      <c r="N213" s="5">
        <v>39</v>
      </c>
      <c r="O213" s="16">
        <v>34.2</v>
      </c>
      <c r="P213" s="5">
        <v>38.2</v>
      </c>
      <c r="Q213" s="5">
        <v>41.5</v>
      </c>
      <c r="R213" s="5">
        <v>36.6</v>
      </c>
      <c r="S213" s="16">
        <v>62.3</v>
      </c>
      <c r="T213" s="5">
        <v>37.4</v>
      </c>
      <c r="U213" s="17">
        <v>41.5</v>
      </c>
      <c r="V213" s="17">
        <v>36.6</v>
      </c>
      <c r="W213" s="24">
        <f t="shared" si="17"/>
        <v>41.45789473684211</v>
      </c>
      <c r="X213" s="20">
        <v>36020</v>
      </c>
      <c r="Y213" s="25">
        <f t="shared" si="18"/>
        <v>0.05250528252334643</v>
      </c>
      <c r="Z213" s="25">
        <f>+daily_flow!X326</f>
        <v>0.05250528252334643</v>
      </c>
      <c r="AA213" s="25">
        <f t="shared" si="21"/>
        <v>0.05392639795231398</v>
      </c>
      <c r="AB213" s="25">
        <f t="shared" si="20"/>
        <v>0.05638968691467309</v>
      </c>
      <c r="AC213">
        <v>0.05348735416125084</v>
      </c>
      <c r="AD213">
        <v>0.05638968691467309</v>
      </c>
    </row>
    <row r="214" spans="1:30" ht="12.75">
      <c r="A214" s="3">
        <f t="shared" si="19"/>
        <v>36021</v>
      </c>
      <c r="B214" s="3"/>
      <c r="C214" s="3"/>
      <c r="D214" s="5">
        <v>40</v>
      </c>
      <c r="E214" s="5">
        <v>34</v>
      </c>
      <c r="F214" s="5">
        <v>34</v>
      </c>
      <c r="G214" s="16">
        <v>43.8</v>
      </c>
      <c r="H214" s="5">
        <v>60.4</v>
      </c>
      <c r="I214" s="5">
        <v>38.3</v>
      </c>
      <c r="J214" s="5">
        <v>36.1</v>
      </c>
      <c r="K214" s="16">
        <v>36.3</v>
      </c>
      <c r="L214" s="5">
        <v>56.8</v>
      </c>
      <c r="M214" s="5">
        <v>35.8</v>
      </c>
      <c r="N214" s="5">
        <v>61.4</v>
      </c>
      <c r="O214" s="16">
        <v>33.4</v>
      </c>
      <c r="P214" s="5">
        <v>38.2</v>
      </c>
      <c r="Q214" s="5">
        <v>39.8</v>
      </c>
      <c r="R214" s="5">
        <v>36.6</v>
      </c>
      <c r="S214" s="16">
        <v>56</v>
      </c>
      <c r="T214" s="5">
        <v>34.2</v>
      </c>
      <c r="U214" s="17">
        <v>43.1</v>
      </c>
      <c r="V214" s="17">
        <v>35</v>
      </c>
      <c r="W214" s="24">
        <f t="shared" si="17"/>
        <v>41.747368421052634</v>
      </c>
      <c r="X214" s="20">
        <v>36021</v>
      </c>
      <c r="Y214" s="25">
        <f t="shared" si="18"/>
        <v>0.0528718929764103</v>
      </c>
      <c r="Z214" s="25">
        <f>+daily_flow!X327</f>
        <v>0.0528718929764103</v>
      </c>
      <c r="AA214" s="25">
        <f t="shared" si="21"/>
        <v>0.053311603331933535</v>
      </c>
      <c r="AB214" s="25">
        <f t="shared" si="20"/>
        <v>0.05617555308186079</v>
      </c>
      <c r="AC214">
        <v>0.053084749227340716</v>
      </c>
      <c r="AD214">
        <v>0.05617555308186079</v>
      </c>
    </row>
    <row r="215" spans="1:30" ht="12.75">
      <c r="A215" s="3">
        <f t="shared" si="19"/>
        <v>36022</v>
      </c>
      <c r="B215" s="3"/>
      <c r="C215" s="3"/>
      <c r="D215" s="5">
        <v>37</v>
      </c>
      <c r="E215" s="5">
        <v>34</v>
      </c>
      <c r="F215" s="5">
        <v>38.3</v>
      </c>
      <c r="G215" s="16">
        <v>38.3</v>
      </c>
      <c r="H215" s="5">
        <v>46.1</v>
      </c>
      <c r="I215" s="5">
        <v>36.1</v>
      </c>
      <c r="J215" s="5">
        <v>36.1</v>
      </c>
      <c r="K215" s="16">
        <v>40.8</v>
      </c>
      <c r="L215" s="5">
        <v>47.9</v>
      </c>
      <c r="M215" s="5">
        <v>34.2</v>
      </c>
      <c r="N215" s="5">
        <v>58.7</v>
      </c>
      <c r="O215" s="16">
        <v>33.4</v>
      </c>
      <c r="P215" s="5">
        <v>35.8</v>
      </c>
      <c r="Q215" s="5">
        <v>40.6</v>
      </c>
      <c r="R215" s="5">
        <v>36.6</v>
      </c>
      <c r="S215" s="16">
        <v>49</v>
      </c>
      <c r="T215" s="5">
        <v>37.4</v>
      </c>
      <c r="U215" s="17">
        <v>42.3</v>
      </c>
      <c r="V215" s="17">
        <v>35</v>
      </c>
      <c r="W215" s="24">
        <f t="shared" si="17"/>
        <v>39.873684210526314</v>
      </c>
      <c r="X215" s="20">
        <v>36022</v>
      </c>
      <c r="Y215" s="25">
        <f t="shared" si="18"/>
        <v>0.050498923498396915</v>
      </c>
      <c r="Z215" s="25">
        <f>+daily_flow!X328</f>
        <v>0.050498923498396915</v>
      </c>
      <c r="AA215" s="25">
        <f t="shared" si="21"/>
        <v>0.052852994639587356</v>
      </c>
      <c r="AB215" s="25">
        <f t="shared" si="20"/>
        <v>0.05578144684481714</v>
      </c>
      <c r="AC215">
        <v>0.052690143066951974</v>
      </c>
      <c r="AD215">
        <v>0.05578144684481714</v>
      </c>
    </row>
    <row r="216" spans="1:30" ht="12.75">
      <c r="A216" s="3">
        <f t="shared" si="19"/>
        <v>36023</v>
      </c>
      <c r="B216" s="3"/>
      <c r="C216" s="3"/>
      <c r="D216" s="5">
        <v>36</v>
      </c>
      <c r="E216" s="5">
        <v>36</v>
      </c>
      <c r="F216" s="5">
        <v>33</v>
      </c>
      <c r="G216" s="16">
        <v>36.1</v>
      </c>
      <c r="H216" s="5">
        <v>36.1</v>
      </c>
      <c r="I216" s="5">
        <v>37.2</v>
      </c>
      <c r="J216" s="5">
        <v>33</v>
      </c>
      <c r="K216" s="16">
        <v>41.9</v>
      </c>
      <c r="L216" s="5">
        <v>38.5</v>
      </c>
      <c r="M216" s="5">
        <v>31.1</v>
      </c>
      <c r="N216" s="5">
        <v>59.6</v>
      </c>
      <c r="O216" s="16">
        <v>33.4</v>
      </c>
      <c r="P216" s="5">
        <v>37.4</v>
      </c>
      <c r="Q216" s="5">
        <v>43.1</v>
      </c>
      <c r="R216" s="5">
        <v>37.4</v>
      </c>
      <c r="S216" s="16">
        <v>46.5</v>
      </c>
      <c r="T216" s="5">
        <v>41.5</v>
      </c>
      <c r="U216" s="17">
        <v>42.3</v>
      </c>
      <c r="V216" s="17">
        <v>36.6</v>
      </c>
      <c r="W216" s="24">
        <f t="shared" si="17"/>
        <v>38.77368421052631</v>
      </c>
      <c r="X216" s="20">
        <v>36023</v>
      </c>
      <c r="Y216" s="25">
        <f t="shared" si="18"/>
        <v>0.049105803776754234</v>
      </c>
      <c r="Z216" s="25">
        <f>+daily_flow!X329</f>
        <v>0.049105803776754234</v>
      </c>
      <c r="AA216" s="25">
        <f t="shared" si="21"/>
        <v>0.052526575554711234</v>
      </c>
      <c r="AB216" s="25">
        <f t="shared" si="20"/>
        <v>0.05525569412690055</v>
      </c>
      <c r="AC216">
        <v>0.05232042197974089</v>
      </c>
      <c r="AD216">
        <v>0.05525569412690055</v>
      </c>
    </row>
    <row r="217" spans="1:30" ht="12.75">
      <c r="A217" s="3">
        <f t="shared" si="19"/>
        <v>36024</v>
      </c>
      <c r="B217" s="3"/>
      <c r="C217" s="3"/>
      <c r="D217" s="5">
        <v>36</v>
      </c>
      <c r="E217" s="5">
        <v>35</v>
      </c>
      <c r="F217" s="5">
        <v>30.9</v>
      </c>
      <c r="G217" s="16">
        <v>35.1</v>
      </c>
      <c r="H217" s="5">
        <v>47.2</v>
      </c>
      <c r="I217" s="5">
        <v>36.1</v>
      </c>
      <c r="J217" s="5">
        <v>34</v>
      </c>
      <c r="K217" s="16">
        <v>38.5</v>
      </c>
      <c r="L217" s="5">
        <v>49.1</v>
      </c>
      <c r="M217" s="5">
        <v>29.5</v>
      </c>
      <c r="N217" s="5">
        <v>49.9</v>
      </c>
      <c r="O217" s="16">
        <v>33.4</v>
      </c>
      <c r="P217" s="5">
        <v>37.4</v>
      </c>
      <c r="Q217" s="5">
        <v>47.3</v>
      </c>
      <c r="R217" s="5">
        <v>37.4</v>
      </c>
      <c r="S217" s="16">
        <v>47.3</v>
      </c>
      <c r="T217" s="5">
        <v>41.5</v>
      </c>
      <c r="U217" s="17">
        <v>39</v>
      </c>
      <c r="V217" s="17">
        <v>35.8</v>
      </c>
      <c r="W217" s="24">
        <f t="shared" si="17"/>
        <v>38.96842105263156</v>
      </c>
      <c r="X217" s="20">
        <v>36024</v>
      </c>
      <c r="Y217" s="25">
        <f t="shared" si="18"/>
        <v>0.04935243262699718</v>
      </c>
      <c r="Z217" s="25">
        <f>+daily_flow!X330</f>
        <v>0.04935243262699718</v>
      </c>
      <c r="AA217" s="25">
        <f t="shared" si="21"/>
        <v>0.052330272321207044</v>
      </c>
      <c r="AB217" s="25">
        <f t="shared" si="20"/>
        <v>0.05409170593842278</v>
      </c>
      <c r="AC217">
        <v>0.051646303122410135</v>
      </c>
      <c r="AD217">
        <v>0.05409170593842278</v>
      </c>
    </row>
    <row r="218" spans="1:30" ht="12.75">
      <c r="A218" s="3">
        <f t="shared" si="19"/>
        <v>36025</v>
      </c>
      <c r="B218" s="3"/>
      <c r="C218" s="3"/>
      <c r="D218" s="5">
        <v>46</v>
      </c>
      <c r="E218" s="5">
        <v>37</v>
      </c>
      <c r="F218" s="5">
        <v>31.9</v>
      </c>
      <c r="G218" s="16">
        <v>35.1</v>
      </c>
      <c r="H218" s="5">
        <v>55.5</v>
      </c>
      <c r="I218" s="5">
        <v>36.1</v>
      </c>
      <c r="J218" s="5">
        <v>33</v>
      </c>
      <c r="K218" s="16">
        <v>35.2</v>
      </c>
      <c r="L218" s="5">
        <v>56.8</v>
      </c>
      <c r="M218" s="5">
        <v>28.8</v>
      </c>
      <c r="N218" s="5">
        <v>43.1</v>
      </c>
      <c r="O218" s="16">
        <v>33.4</v>
      </c>
      <c r="P218" s="5">
        <v>36.6</v>
      </c>
      <c r="Q218" s="5">
        <v>45.6</v>
      </c>
      <c r="R218" s="5">
        <v>37.4</v>
      </c>
      <c r="S218" s="16">
        <v>46.5</v>
      </c>
      <c r="T218" s="5">
        <v>39.8</v>
      </c>
      <c r="U218" s="17">
        <v>37.4</v>
      </c>
      <c r="V218" s="17">
        <v>37.4</v>
      </c>
      <c r="W218" s="24">
        <f t="shared" si="17"/>
        <v>39.61052631578947</v>
      </c>
      <c r="X218" s="20">
        <v>36025</v>
      </c>
      <c r="Y218" s="25">
        <f t="shared" si="18"/>
        <v>0.05016564126833886</v>
      </c>
      <c r="Z218" s="25">
        <f>+daily_flow!X331</f>
        <v>0.05016564126833886</v>
      </c>
      <c r="AA218" s="25">
        <f t="shared" si="21"/>
        <v>0.052267035104000104</v>
      </c>
      <c r="AB218" s="25">
        <f t="shared" si="20"/>
        <v>0.05256027409130601</v>
      </c>
      <c r="AC218">
        <v>0.05067445213956083</v>
      </c>
      <c r="AD218">
        <v>0.05256027409130601</v>
      </c>
    </row>
    <row r="219" spans="1:30" ht="12.75">
      <c r="A219" s="3">
        <f t="shared" si="19"/>
        <v>36026</v>
      </c>
      <c r="B219" s="3"/>
      <c r="C219" s="3"/>
      <c r="D219" s="5">
        <v>43</v>
      </c>
      <c r="E219" s="5">
        <v>36</v>
      </c>
      <c r="F219" s="5">
        <v>30.9</v>
      </c>
      <c r="G219" s="16">
        <v>35.1</v>
      </c>
      <c r="H219" s="5">
        <v>45</v>
      </c>
      <c r="I219" s="5">
        <v>35.1</v>
      </c>
      <c r="J219" s="5">
        <v>34</v>
      </c>
      <c r="K219" s="16">
        <v>36.3</v>
      </c>
      <c r="L219" s="5">
        <v>52.9</v>
      </c>
      <c r="M219" s="5">
        <v>28</v>
      </c>
      <c r="N219" s="5">
        <v>39.8</v>
      </c>
      <c r="O219" s="16">
        <v>35</v>
      </c>
      <c r="P219" s="5">
        <v>36.6</v>
      </c>
      <c r="Q219" s="5">
        <v>49.9</v>
      </c>
      <c r="R219" s="5">
        <v>38.2</v>
      </c>
      <c r="S219" s="16">
        <v>56</v>
      </c>
      <c r="T219" s="5">
        <v>37.4</v>
      </c>
      <c r="U219" s="17">
        <v>38.2</v>
      </c>
      <c r="V219" s="17">
        <v>39.8</v>
      </c>
      <c r="W219" s="24">
        <f t="shared" si="17"/>
        <v>39.32631578947369</v>
      </c>
      <c r="X219" s="20">
        <v>36026</v>
      </c>
      <c r="Y219" s="25">
        <f t="shared" si="18"/>
        <v>0.04980569645987617</v>
      </c>
      <c r="Z219" s="25">
        <f>+daily_flow!X332</f>
        <v>0.04980569645987617</v>
      </c>
      <c r="AA219" s="25">
        <f t="shared" si="21"/>
        <v>0.05228010717369016</v>
      </c>
      <c r="AB219" s="25">
        <f t="shared" si="20"/>
        <v>0.051245475693726956</v>
      </c>
      <c r="AC219">
        <v>0.04989234983969125</v>
      </c>
      <c r="AD219">
        <v>0.051245475693726956</v>
      </c>
    </row>
    <row r="220" spans="1:30" ht="12.75">
      <c r="A220" s="3">
        <f t="shared" si="19"/>
        <v>36027</v>
      </c>
      <c r="B220" s="3"/>
      <c r="C220" s="3"/>
      <c r="D220" s="5">
        <v>38</v>
      </c>
      <c r="E220" s="5">
        <v>37</v>
      </c>
      <c r="F220" s="5">
        <v>28.8</v>
      </c>
      <c r="G220" s="16">
        <v>31.9</v>
      </c>
      <c r="H220" s="5">
        <v>37.2</v>
      </c>
      <c r="I220" s="5">
        <v>35.1</v>
      </c>
      <c r="J220" s="5">
        <v>36.1</v>
      </c>
      <c r="K220" s="16">
        <v>35.2</v>
      </c>
      <c r="L220" s="5">
        <v>49.1</v>
      </c>
      <c r="M220" s="5">
        <v>32.6</v>
      </c>
      <c r="N220" s="5">
        <v>37.4</v>
      </c>
      <c r="O220" s="16">
        <v>35.8</v>
      </c>
      <c r="P220" s="5">
        <v>36.6</v>
      </c>
      <c r="Q220" s="5">
        <v>54.2</v>
      </c>
      <c r="R220" s="5">
        <v>44.8</v>
      </c>
      <c r="S220" s="16">
        <v>54.2</v>
      </c>
      <c r="T220" s="5">
        <v>39</v>
      </c>
      <c r="U220" s="17">
        <v>38.2</v>
      </c>
      <c r="V220" s="17">
        <v>39.8</v>
      </c>
      <c r="W220" s="24">
        <f t="shared" si="17"/>
        <v>39</v>
      </c>
      <c r="X220" s="20">
        <v>36027</v>
      </c>
      <c r="Y220" s="25">
        <f t="shared" si="18"/>
        <v>0.049392426494604166</v>
      </c>
      <c r="Z220" s="25">
        <f>+daily_flow!X333</f>
        <v>0.049392426494604166</v>
      </c>
      <c r="AA220" s="25">
        <f t="shared" si="21"/>
        <v>0.05255942237005142</v>
      </c>
      <c r="AB220" s="25">
        <f t="shared" si="20"/>
        <v>0.050462262453090524</v>
      </c>
      <c r="AC220">
        <v>0.0494906336583946</v>
      </c>
      <c r="AD220">
        <v>0.050462262453090524</v>
      </c>
    </row>
    <row r="221" spans="1:30" ht="12.75">
      <c r="A221" s="3">
        <f t="shared" si="19"/>
        <v>36028</v>
      </c>
      <c r="B221" s="3"/>
      <c r="C221" s="3"/>
      <c r="D221" s="5">
        <v>39</v>
      </c>
      <c r="E221" s="5">
        <v>35</v>
      </c>
      <c r="F221" s="5">
        <v>28.8</v>
      </c>
      <c r="G221" s="16">
        <v>35.1</v>
      </c>
      <c r="H221" s="5">
        <v>36.1</v>
      </c>
      <c r="I221" s="5">
        <v>35.1</v>
      </c>
      <c r="J221" s="5">
        <v>36.1</v>
      </c>
      <c r="K221" s="16">
        <v>34.1</v>
      </c>
      <c r="L221" s="5">
        <v>45.5</v>
      </c>
      <c r="M221" s="5">
        <v>35</v>
      </c>
      <c r="N221" s="5">
        <v>34.2</v>
      </c>
      <c r="O221" s="16">
        <v>35.8</v>
      </c>
      <c r="P221" s="5">
        <v>36.6</v>
      </c>
      <c r="Q221" s="5">
        <v>53.4</v>
      </c>
      <c r="R221" s="5">
        <v>40.6</v>
      </c>
      <c r="S221" s="16">
        <v>51.6</v>
      </c>
      <c r="T221" s="5">
        <v>36.6</v>
      </c>
      <c r="U221" s="17">
        <v>38.2</v>
      </c>
      <c r="V221" s="17">
        <v>41.5</v>
      </c>
      <c r="W221" s="24">
        <f t="shared" si="17"/>
        <v>38.33157894736843</v>
      </c>
      <c r="X221" s="20">
        <v>36028</v>
      </c>
      <c r="Y221" s="25">
        <f t="shared" si="18"/>
        <v>0.04854588963025671</v>
      </c>
      <c r="Z221" s="25">
        <f>+daily_flow!X334</f>
        <v>0.04854588963025671</v>
      </c>
      <c r="AA221" s="25">
        <f t="shared" si="21"/>
        <v>0.052844254512783004</v>
      </c>
      <c r="AB221" s="25">
        <f t="shared" si="20"/>
        <v>0.04996733834145431</v>
      </c>
      <c r="AC221">
        <v>0.049260891107807916</v>
      </c>
      <c r="AD221">
        <v>0.04996733834145431</v>
      </c>
    </row>
    <row r="222" spans="1:30" ht="12.75">
      <c r="A222" s="3">
        <f t="shared" si="19"/>
        <v>36029</v>
      </c>
      <c r="B222" s="3"/>
      <c r="C222" s="3"/>
      <c r="D222" s="5">
        <v>39</v>
      </c>
      <c r="E222" s="5">
        <v>37</v>
      </c>
      <c r="F222" s="5">
        <v>31.9</v>
      </c>
      <c r="G222" s="16">
        <v>34</v>
      </c>
      <c r="H222" s="5">
        <v>37.2</v>
      </c>
      <c r="I222" s="5">
        <v>35.1</v>
      </c>
      <c r="J222" s="5">
        <v>36.1</v>
      </c>
      <c r="K222" s="16">
        <v>33</v>
      </c>
      <c r="L222" s="5">
        <v>41.9</v>
      </c>
      <c r="M222" s="5">
        <v>34.2</v>
      </c>
      <c r="N222" s="5">
        <v>32.6</v>
      </c>
      <c r="O222" s="16">
        <v>35.8</v>
      </c>
      <c r="P222" s="5">
        <v>36.6</v>
      </c>
      <c r="Q222" s="5">
        <v>49.9</v>
      </c>
      <c r="R222" s="5">
        <v>36.6</v>
      </c>
      <c r="S222" s="16">
        <v>47.3</v>
      </c>
      <c r="T222" s="5">
        <v>39.8</v>
      </c>
      <c r="U222" s="17">
        <v>36.6</v>
      </c>
      <c r="V222" s="17">
        <v>41.5</v>
      </c>
      <c r="W222" s="24">
        <f t="shared" si="17"/>
        <v>37.689473684210526</v>
      </c>
      <c r="X222" s="20">
        <v>36029</v>
      </c>
      <c r="Y222" s="25">
        <f t="shared" si="18"/>
        <v>0.04773268098891504</v>
      </c>
      <c r="Z222" s="25">
        <f>+daily_flow!X335</f>
        <v>0.04773268098891504</v>
      </c>
      <c r="AA222" s="25">
        <f t="shared" si="21"/>
        <v>0.053135856859246745</v>
      </c>
      <c r="AB222" s="25">
        <f t="shared" si="20"/>
        <v>0.049324936843017406</v>
      </c>
      <c r="AC222">
        <v>0.049021372278472856</v>
      </c>
      <c r="AD222">
        <v>0.049324936843017406</v>
      </c>
    </row>
    <row r="223" spans="1:30" ht="12.75">
      <c r="A223" s="3">
        <f t="shared" si="19"/>
        <v>36030</v>
      </c>
      <c r="B223" s="3"/>
      <c r="C223" s="3"/>
      <c r="D223" s="5">
        <v>38</v>
      </c>
      <c r="E223" s="5">
        <v>38</v>
      </c>
      <c r="F223" s="5">
        <v>34</v>
      </c>
      <c r="G223" s="16">
        <v>33</v>
      </c>
      <c r="H223" s="5">
        <v>40.5</v>
      </c>
      <c r="I223" s="5">
        <v>34</v>
      </c>
      <c r="J223" s="5">
        <v>35.1</v>
      </c>
      <c r="K223" s="16">
        <v>34.1</v>
      </c>
      <c r="L223" s="5">
        <v>45.5</v>
      </c>
      <c r="M223" s="5">
        <v>33.4</v>
      </c>
      <c r="N223" s="5">
        <v>35</v>
      </c>
      <c r="O223" s="16">
        <v>35</v>
      </c>
      <c r="P223" s="5">
        <v>35.8</v>
      </c>
      <c r="Q223" s="5">
        <v>50.8</v>
      </c>
      <c r="R223" s="5">
        <v>35</v>
      </c>
      <c r="S223" s="16">
        <v>44</v>
      </c>
      <c r="T223" s="5">
        <v>40.6</v>
      </c>
      <c r="U223" s="17">
        <v>35.8</v>
      </c>
      <c r="V223" s="17">
        <v>39</v>
      </c>
      <c r="W223" s="24">
        <f t="shared" si="17"/>
        <v>37.715789473684204</v>
      </c>
      <c r="X223" s="20">
        <v>36030</v>
      </c>
      <c r="Y223" s="25">
        <f t="shared" si="18"/>
        <v>0.04776600921192084</v>
      </c>
      <c r="Z223" s="25">
        <f>+daily_flow!X336</f>
        <v>0.04776600921192084</v>
      </c>
      <c r="AA223" s="25">
        <f t="shared" si="21"/>
        <v>0.05345592542912485</v>
      </c>
      <c r="AB223" s="25">
        <f t="shared" si="20"/>
        <v>0.0489833225572079</v>
      </c>
      <c r="AC223">
        <v>0.049056897695439784</v>
      </c>
      <c r="AD223">
        <v>0.0489833225572079</v>
      </c>
    </row>
    <row r="224" spans="1:30" ht="12.75">
      <c r="A224" s="3">
        <f t="shared" si="19"/>
        <v>36031</v>
      </c>
      <c r="B224" s="3"/>
      <c r="C224" s="3"/>
      <c r="D224" s="5">
        <v>38</v>
      </c>
      <c r="E224" s="5">
        <v>38</v>
      </c>
      <c r="F224" s="5">
        <v>33</v>
      </c>
      <c r="G224" s="16">
        <v>36.1</v>
      </c>
      <c r="H224" s="5">
        <v>39.4</v>
      </c>
      <c r="I224" s="5">
        <v>30.9</v>
      </c>
      <c r="J224" s="5">
        <v>34</v>
      </c>
      <c r="K224" s="16">
        <v>41.9</v>
      </c>
      <c r="L224" s="5">
        <v>45.5</v>
      </c>
      <c r="M224" s="5">
        <v>35</v>
      </c>
      <c r="N224" s="5">
        <v>44</v>
      </c>
      <c r="O224" s="16">
        <v>34.2</v>
      </c>
      <c r="P224" s="5">
        <v>36.6</v>
      </c>
      <c r="Q224" s="5">
        <v>51.6</v>
      </c>
      <c r="R224" s="5">
        <v>35.8</v>
      </c>
      <c r="S224" s="16">
        <v>40.6</v>
      </c>
      <c r="T224" s="5">
        <v>39</v>
      </c>
      <c r="U224" s="17">
        <v>36.6</v>
      </c>
      <c r="V224" s="17">
        <v>38.2</v>
      </c>
      <c r="W224" s="24">
        <f t="shared" si="17"/>
        <v>38.336842105263166</v>
      </c>
      <c r="X224" s="20">
        <v>36031</v>
      </c>
      <c r="Y224" s="25">
        <f t="shared" si="18"/>
        <v>0.04855255527485788</v>
      </c>
      <c r="Z224" s="25">
        <f>+daily_flow!X337</f>
        <v>0.04855255527485788</v>
      </c>
      <c r="AA224" s="25">
        <f t="shared" si="21"/>
        <v>0.05349377583454635</v>
      </c>
      <c r="AB224" s="25">
        <f t="shared" si="20"/>
        <v>0.048914166494470855</v>
      </c>
      <c r="AC224">
        <v>0.0491426129474962</v>
      </c>
      <c r="AD224">
        <v>0.048914166494470855</v>
      </c>
    </row>
    <row r="225" spans="1:30" ht="12.75">
      <c r="A225" s="3">
        <f t="shared" si="19"/>
        <v>36032</v>
      </c>
      <c r="B225" s="3"/>
      <c r="C225" s="3"/>
      <c r="D225" s="5">
        <v>38</v>
      </c>
      <c r="E225" s="5">
        <v>38</v>
      </c>
      <c r="F225" s="5">
        <v>31.9</v>
      </c>
      <c r="G225" s="16">
        <v>36.1</v>
      </c>
      <c r="H225" s="5">
        <v>38.3</v>
      </c>
      <c r="I225" s="5">
        <v>34</v>
      </c>
      <c r="J225" s="5">
        <v>31.9</v>
      </c>
      <c r="K225" s="16">
        <v>39.6</v>
      </c>
      <c r="L225" s="5">
        <v>40.8</v>
      </c>
      <c r="M225" s="5">
        <v>36.6</v>
      </c>
      <c r="N225" s="5">
        <v>44</v>
      </c>
      <c r="O225" s="16">
        <v>34.2</v>
      </c>
      <c r="P225" s="5">
        <v>35.8</v>
      </c>
      <c r="Q225" s="5">
        <v>49.9</v>
      </c>
      <c r="R225" s="5">
        <v>36.6</v>
      </c>
      <c r="S225" s="16">
        <v>39.8</v>
      </c>
      <c r="T225" s="5">
        <v>35.8</v>
      </c>
      <c r="U225" s="17">
        <v>39</v>
      </c>
      <c r="V225" s="17">
        <v>37.4</v>
      </c>
      <c r="W225" s="24">
        <f t="shared" si="17"/>
        <v>37.77368421052631</v>
      </c>
      <c r="X225" s="20">
        <v>36032</v>
      </c>
      <c r="Y225" s="25">
        <f t="shared" si="18"/>
        <v>0.047839331302533615</v>
      </c>
      <c r="Z225" s="25">
        <f>+daily_flow!X338</f>
        <v>0.047839331302533615</v>
      </c>
      <c r="AA225" s="25">
        <f t="shared" si="21"/>
        <v>0.05340032611121635</v>
      </c>
      <c r="AB225" s="25">
        <f t="shared" si="20"/>
        <v>0.04872502882891291</v>
      </c>
      <c r="AC225">
        <v>0.049504113073032506</v>
      </c>
      <c r="AD225">
        <v>0.04872502882891291</v>
      </c>
    </row>
    <row r="226" spans="1:30" ht="12.75">
      <c r="A226" s="3">
        <f t="shared" si="19"/>
        <v>36033</v>
      </c>
      <c r="B226" s="3"/>
      <c r="C226" s="3"/>
      <c r="D226" s="5">
        <v>38</v>
      </c>
      <c r="E226" s="5">
        <v>44</v>
      </c>
      <c r="F226" s="5">
        <v>33</v>
      </c>
      <c r="G226" s="16">
        <v>36.1</v>
      </c>
      <c r="H226" s="5">
        <v>43.8</v>
      </c>
      <c r="I226" s="5">
        <v>36.1</v>
      </c>
      <c r="J226" s="5">
        <v>31.9</v>
      </c>
      <c r="K226" s="16">
        <v>36.3</v>
      </c>
      <c r="L226" s="5">
        <v>40.8</v>
      </c>
      <c r="M226" s="5">
        <v>36.6</v>
      </c>
      <c r="N226" s="5">
        <v>40.6</v>
      </c>
      <c r="O226" s="16">
        <v>35.8</v>
      </c>
      <c r="P226" s="5">
        <v>35.8</v>
      </c>
      <c r="Q226" s="5">
        <v>50.8</v>
      </c>
      <c r="R226" s="5">
        <v>37.4</v>
      </c>
      <c r="S226" s="16">
        <v>40.6</v>
      </c>
      <c r="T226" s="5">
        <v>38.2</v>
      </c>
      <c r="U226" s="17">
        <v>36.6</v>
      </c>
      <c r="V226" s="17">
        <v>36.6</v>
      </c>
      <c r="W226" s="24">
        <f t="shared" si="17"/>
        <v>38.36842105263158</v>
      </c>
      <c r="X226" s="20">
        <v>36033</v>
      </c>
      <c r="Y226" s="25">
        <f t="shared" si="18"/>
        <v>0.04859254914246484</v>
      </c>
      <c r="Z226" s="25">
        <f>+daily_flow!X339</f>
        <v>0.04859254914246484</v>
      </c>
      <c r="AA226" s="25">
        <f t="shared" si="21"/>
        <v>0.053417617577505225</v>
      </c>
      <c r="AB226" s="25">
        <f t="shared" si="20"/>
        <v>0.04852839231317865</v>
      </c>
      <c r="AC226">
        <v>0.0501144145552003</v>
      </c>
      <c r="AD226">
        <v>0.04852839231317865</v>
      </c>
    </row>
    <row r="227" spans="1:30" ht="12.75">
      <c r="A227" s="3">
        <f t="shared" si="19"/>
        <v>36034</v>
      </c>
      <c r="B227" s="3"/>
      <c r="C227" s="3"/>
      <c r="D227" s="5">
        <v>37</v>
      </c>
      <c r="E227" s="5">
        <v>46</v>
      </c>
      <c r="F227" s="5">
        <v>36.1</v>
      </c>
      <c r="G227" s="16">
        <v>34</v>
      </c>
      <c r="H227" s="5">
        <v>40.5</v>
      </c>
      <c r="I227" s="5">
        <v>35.1</v>
      </c>
      <c r="J227" s="5">
        <v>36.1</v>
      </c>
      <c r="K227" s="16">
        <v>36.3</v>
      </c>
      <c r="L227" s="5">
        <v>45.5</v>
      </c>
      <c r="M227" s="5">
        <v>36.6</v>
      </c>
      <c r="N227" s="5">
        <v>38.2</v>
      </c>
      <c r="O227" s="16">
        <v>37.4</v>
      </c>
      <c r="P227" s="5">
        <v>35.8</v>
      </c>
      <c r="Q227" s="5">
        <v>51.6</v>
      </c>
      <c r="R227" s="5">
        <v>36.6</v>
      </c>
      <c r="S227" s="16">
        <v>39.8</v>
      </c>
      <c r="T227" s="5">
        <v>45.6</v>
      </c>
      <c r="U227" s="17">
        <v>39.8</v>
      </c>
      <c r="V227" s="17">
        <v>36.6</v>
      </c>
      <c r="W227" s="24">
        <f t="shared" si="17"/>
        <v>39.189473684210526</v>
      </c>
      <c r="X227" s="20">
        <v>36034</v>
      </c>
      <c r="Y227" s="25">
        <f t="shared" si="18"/>
        <v>0.04963238970024597</v>
      </c>
      <c r="Z227" s="25">
        <f>+daily_flow!X340</f>
        <v>0.04963238970024597</v>
      </c>
      <c r="AA227" s="25">
        <f t="shared" si="21"/>
        <v>0.05363290482823136</v>
      </c>
      <c r="AB227" s="25">
        <f t="shared" si="20"/>
        <v>0.04850672896822488</v>
      </c>
      <c r="AC227">
        <v>0.050659590220857496</v>
      </c>
      <c r="AD227">
        <v>0.04850672896822488</v>
      </c>
    </row>
    <row r="228" spans="1:30" ht="12.75">
      <c r="A228" s="3">
        <f t="shared" si="19"/>
        <v>36035</v>
      </c>
      <c r="B228" s="3"/>
      <c r="C228" s="3"/>
      <c r="D228" s="5">
        <v>36</v>
      </c>
      <c r="E228" s="5">
        <v>43</v>
      </c>
      <c r="F228" s="5">
        <v>31.9</v>
      </c>
      <c r="G228" s="16">
        <v>31.9</v>
      </c>
      <c r="H228" s="5">
        <v>45</v>
      </c>
      <c r="I228" s="5">
        <v>35.1</v>
      </c>
      <c r="J228" s="5">
        <v>36.1</v>
      </c>
      <c r="K228" s="16">
        <v>35.2</v>
      </c>
      <c r="L228" s="5">
        <v>44.3</v>
      </c>
      <c r="M228" s="5">
        <v>37.4</v>
      </c>
      <c r="N228" s="5">
        <v>35</v>
      </c>
      <c r="O228" s="16">
        <v>35</v>
      </c>
      <c r="P228" s="5">
        <v>35</v>
      </c>
      <c r="Q228" s="5">
        <v>49.9</v>
      </c>
      <c r="R228" s="5">
        <v>36.6</v>
      </c>
      <c r="S228" s="16">
        <v>39.8</v>
      </c>
      <c r="T228" s="5">
        <v>48.2</v>
      </c>
      <c r="U228" s="17">
        <v>44.8</v>
      </c>
      <c r="V228" s="17">
        <v>35.8</v>
      </c>
      <c r="W228" s="24">
        <f t="shared" si="17"/>
        <v>38.73684210526315</v>
      </c>
      <c r="X228" s="20">
        <v>36035</v>
      </c>
      <c r="Y228" s="25">
        <f t="shared" si="18"/>
        <v>0.0490591442645461</v>
      </c>
      <c r="Z228" s="25">
        <f>+daily_flow!X341</f>
        <v>0.0490591442645461</v>
      </c>
      <c r="AA228" s="25">
        <f t="shared" si="21"/>
        <v>0.05387080909031858</v>
      </c>
      <c r="AB228" s="25">
        <f t="shared" si="20"/>
        <v>0.04846506868946763</v>
      </c>
      <c r="AC228">
        <v>0.05163149057885199</v>
      </c>
      <c r="AD228">
        <v>0.04846506868946763</v>
      </c>
    </row>
    <row r="229" spans="1:30" ht="12.75">
      <c r="A229" s="3">
        <f t="shared" si="19"/>
        <v>36036</v>
      </c>
      <c r="B229" s="3"/>
      <c r="C229" s="3"/>
      <c r="D229" s="5">
        <v>36</v>
      </c>
      <c r="E229" s="5">
        <v>40</v>
      </c>
      <c r="F229" s="5">
        <v>30.9</v>
      </c>
      <c r="G229" s="16">
        <v>26.8</v>
      </c>
      <c r="H229" s="5">
        <v>45</v>
      </c>
      <c r="I229" s="5">
        <v>36.1</v>
      </c>
      <c r="J229" s="5">
        <v>35.1</v>
      </c>
      <c r="K229" s="16">
        <v>34.1</v>
      </c>
      <c r="L229" s="5">
        <v>39.6</v>
      </c>
      <c r="M229" s="5">
        <v>38.2</v>
      </c>
      <c r="N229" s="5">
        <v>39.8</v>
      </c>
      <c r="O229" s="16">
        <v>33.4</v>
      </c>
      <c r="P229" s="5">
        <v>39.8</v>
      </c>
      <c r="Q229" s="5">
        <v>56.9</v>
      </c>
      <c r="R229" s="5">
        <v>36.6</v>
      </c>
      <c r="S229" s="16">
        <v>45.6</v>
      </c>
      <c r="T229" s="5">
        <v>44.8</v>
      </c>
      <c r="U229" s="17">
        <v>44.8</v>
      </c>
      <c r="V229" s="17">
        <v>35.8</v>
      </c>
      <c r="W229" s="24">
        <f t="shared" si="17"/>
        <v>38.91052631578947</v>
      </c>
      <c r="X229" s="20">
        <v>36036</v>
      </c>
      <c r="Y229" s="25">
        <f t="shared" si="18"/>
        <v>0.049279110536384424</v>
      </c>
      <c r="Z229" s="25">
        <f>+daily_flow!X342</f>
        <v>0.049279110536384424</v>
      </c>
      <c r="AA229" s="25">
        <f t="shared" si="21"/>
        <v>0.05407988814264166</v>
      </c>
      <c r="AB229" s="25">
        <f t="shared" si="20"/>
        <v>0.048556721302733585</v>
      </c>
      <c r="AC229">
        <v>0.05260375979822528</v>
      </c>
      <c r="AD229">
        <v>0.048556721302733585</v>
      </c>
    </row>
    <row r="230" spans="1:30" ht="12.75">
      <c r="A230" s="3">
        <f t="shared" si="19"/>
        <v>36037</v>
      </c>
      <c r="B230" s="3"/>
      <c r="C230" s="3"/>
      <c r="D230" s="5">
        <v>35</v>
      </c>
      <c r="E230" s="5">
        <v>39</v>
      </c>
      <c r="F230" s="5">
        <v>30.9</v>
      </c>
      <c r="G230" s="16">
        <v>35.1</v>
      </c>
      <c r="H230" s="5">
        <v>54.3</v>
      </c>
      <c r="I230" s="5">
        <v>36.1</v>
      </c>
      <c r="J230" s="5">
        <v>41.6</v>
      </c>
      <c r="K230" s="16">
        <v>38.5</v>
      </c>
      <c r="L230" s="5">
        <v>38.5</v>
      </c>
      <c r="M230" s="5">
        <v>39</v>
      </c>
      <c r="N230" s="5">
        <v>43.1</v>
      </c>
      <c r="O230" s="16">
        <v>33.4</v>
      </c>
      <c r="P230" s="5">
        <v>39.8</v>
      </c>
      <c r="R230" s="5">
        <v>37.4</v>
      </c>
      <c r="S230" s="16">
        <v>62.3</v>
      </c>
      <c r="T230" s="5">
        <v>44</v>
      </c>
      <c r="U230" s="17">
        <v>41.5</v>
      </c>
      <c r="V230" s="17">
        <v>35.8</v>
      </c>
      <c r="W230" s="24">
        <f t="shared" si="17"/>
        <v>40.294444444444444</v>
      </c>
      <c r="X230" s="20">
        <v>36037</v>
      </c>
      <c r="Y230" s="25">
        <f t="shared" si="18"/>
        <v>0.05103180475290086</v>
      </c>
      <c r="Z230" s="25">
        <f>+daily_flow!X343</f>
        <v>0.05178539290642102</v>
      </c>
      <c r="AA230" s="25">
        <f t="shared" si="21"/>
        <v>0.05441422206329235</v>
      </c>
      <c r="AB230" s="25">
        <f t="shared" si="20"/>
        <v>0.048969111773231815</v>
      </c>
      <c r="AC230">
        <v>0.05358157065154149</v>
      </c>
      <c r="AD230">
        <v>0.048969111773231815</v>
      </c>
    </row>
    <row r="231" spans="1:30" ht="12.75">
      <c r="A231" s="3">
        <f t="shared" si="19"/>
        <v>36038</v>
      </c>
      <c r="B231" s="3"/>
      <c r="C231" s="3"/>
      <c r="D231" s="5">
        <v>36</v>
      </c>
      <c r="E231" s="5">
        <v>37</v>
      </c>
      <c r="F231" s="5">
        <v>31.9</v>
      </c>
      <c r="G231" s="16">
        <v>34</v>
      </c>
      <c r="H231" s="5">
        <v>36.1</v>
      </c>
      <c r="I231" s="5">
        <v>37.2</v>
      </c>
      <c r="J231" s="5">
        <v>38.3</v>
      </c>
      <c r="K231" s="16">
        <v>36.3</v>
      </c>
      <c r="L231" s="5">
        <v>38.5</v>
      </c>
      <c r="M231" s="5">
        <v>39.8</v>
      </c>
      <c r="N231" s="5">
        <v>40.6</v>
      </c>
      <c r="O231" s="16">
        <v>33.4</v>
      </c>
      <c r="P231" s="5">
        <v>37.4</v>
      </c>
      <c r="R231" s="5">
        <v>36.6</v>
      </c>
      <c r="S231" s="16">
        <v>83.5</v>
      </c>
      <c r="T231" s="5">
        <v>44</v>
      </c>
      <c r="U231" s="17">
        <v>40.6</v>
      </c>
      <c r="V231" s="17">
        <v>35</v>
      </c>
      <c r="W231" s="24">
        <f t="shared" si="17"/>
        <v>39.78888888888889</v>
      </c>
      <c r="X231" s="20">
        <v>36038</v>
      </c>
      <c r="Y231" s="25">
        <f t="shared" si="18"/>
        <v>0.05039153255760044</v>
      </c>
      <c r="Z231" s="25">
        <f>+daily_flow!X344</f>
        <v>0.051125494090906075</v>
      </c>
      <c r="AA231" s="25">
        <f t="shared" si="21"/>
        <v>0.05472547804107945</v>
      </c>
      <c r="AB231" s="25">
        <f t="shared" si="20"/>
        <v>0.049297302191441766</v>
      </c>
      <c r="AC231">
        <v>0.05459142887850878</v>
      </c>
      <c r="AD231">
        <v>0.049297302191441766</v>
      </c>
    </row>
    <row r="232" spans="1:30" ht="12.75">
      <c r="A232" s="3">
        <f t="shared" si="19"/>
        <v>36039</v>
      </c>
      <c r="B232" s="3"/>
      <c r="C232" s="3"/>
      <c r="D232" s="5">
        <v>37</v>
      </c>
      <c r="E232" s="5">
        <v>36</v>
      </c>
      <c r="F232" s="5">
        <v>34</v>
      </c>
      <c r="G232" s="16">
        <v>34</v>
      </c>
      <c r="H232" s="5">
        <v>34</v>
      </c>
      <c r="I232" s="5">
        <v>35.1</v>
      </c>
      <c r="J232" s="5">
        <v>35.1</v>
      </c>
      <c r="K232" s="16">
        <v>34.1</v>
      </c>
      <c r="L232" s="5">
        <v>51.6</v>
      </c>
      <c r="M232" s="5">
        <v>43.1</v>
      </c>
      <c r="N232" s="5">
        <v>35.8</v>
      </c>
      <c r="O232" s="16">
        <v>34.2</v>
      </c>
      <c r="P232" s="5">
        <v>36.6</v>
      </c>
      <c r="R232" s="5">
        <v>36.6</v>
      </c>
      <c r="S232" s="16">
        <v>140.1</v>
      </c>
      <c r="T232" s="5">
        <v>43.1</v>
      </c>
      <c r="U232" s="17">
        <v>41.5</v>
      </c>
      <c r="V232" s="17">
        <v>36.6</v>
      </c>
      <c r="W232" s="24">
        <f t="shared" si="17"/>
        <v>43.25000000000001</v>
      </c>
      <c r="X232" s="20">
        <v>36039</v>
      </c>
      <c r="Y232" s="25">
        <f t="shared" si="18"/>
        <v>0.05477493451004181</v>
      </c>
      <c r="Z232" s="25">
        <f>+daily_flow!X345</f>
        <v>0.05515820907460858</v>
      </c>
      <c r="AA232" s="25">
        <f t="shared" si="21"/>
        <v>0.05497700984324016</v>
      </c>
      <c r="AB232" s="25">
        <f t="shared" si="20"/>
        <v>0.05007509959583975</v>
      </c>
      <c r="AC232">
        <v>0.05534124854668253</v>
      </c>
      <c r="AD232">
        <v>0.05007509959583975</v>
      </c>
    </row>
    <row r="233" spans="1:30" ht="12.75">
      <c r="A233" s="3">
        <f t="shared" si="19"/>
        <v>36040</v>
      </c>
      <c r="B233" s="3"/>
      <c r="C233" s="3"/>
      <c r="D233" s="5">
        <v>36</v>
      </c>
      <c r="E233" s="5">
        <v>38</v>
      </c>
      <c r="F233" s="5">
        <v>33</v>
      </c>
      <c r="G233" s="16">
        <v>34</v>
      </c>
      <c r="H233" s="5">
        <v>38.3</v>
      </c>
      <c r="I233" s="5">
        <v>35.1</v>
      </c>
      <c r="J233" s="5">
        <v>36.1</v>
      </c>
      <c r="K233" s="16">
        <v>41.9</v>
      </c>
      <c r="L233" s="5">
        <v>49.1</v>
      </c>
      <c r="M233" s="5">
        <v>40.6</v>
      </c>
      <c r="N233" s="5">
        <v>35.8</v>
      </c>
      <c r="O233" s="16">
        <v>35</v>
      </c>
      <c r="P233" s="5">
        <v>36.6</v>
      </c>
      <c r="R233" s="5">
        <v>38.2</v>
      </c>
      <c r="S233" s="16">
        <v>187.6</v>
      </c>
      <c r="T233" s="5">
        <v>45.6</v>
      </c>
      <c r="U233" s="17">
        <v>44.8</v>
      </c>
      <c r="V233" s="17">
        <v>37.4</v>
      </c>
      <c r="W233" s="24">
        <f t="shared" si="17"/>
        <v>46.83888888888889</v>
      </c>
      <c r="X233" s="20">
        <v>36040</v>
      </c>
      <c r="Y233" s="25">
        <f t="shared" si="18"/>
        <v>0.0593201635008558</v>
      </c>
      <c r="Z233" s="25">
        <f>+daily_flow!X346</f>
        <v>0.05941089033014939</v>
      </c>
      <c r="AA233" s="25">
        <f t="shared" si="21"/>
        <v>0.05509115107174385</v>
      </c>
      <c r="AB233" s="25">
        <f t="shared" si="20"/>
        <v>0.051510203620630024</v>
      </c>
      <c r="AC233">
        <v>0.05612620008287182</v>
      </c>
      <c r="AD233">
        <v>0.051510203620630024</v>
      </c>
    </row>
    <row r="234" spans="1:30" ht="12.75">
      <c r="A234" s="3">
        <f t="shared" si="19"/>
        <v>36041</v>
      </c>
      <c r="B234" s="3"/>
      <c r="C234" s="3"/>
      <c r="D234" s="5">
        <v>36</v>
      </c>
      <c r="E234" s="5">
        <v>40</v>
      </c>
      <c r="F234" s="5">
        <v>30.9</v>
      </c>
      <c r="G234" s="16">
        <v>33</v>
      </c>
      <c r="H234" s="5">
        <v>42.7</v>
      </c>
      <c r="I234" s="5">
        <v>36.1</v>
      </c>
      <c r="J234" s="5">
        <v>39.4</v>
      </c>
      <c r="K234" s="16">
        <v>39.6</v>
      </c>
      <c r="L234" s="5">
        <v>47.9</v>
      </c>
      <c r="M234" s="5">
        <v>40.6</v>
      </c>
      <c r="N234" s="5">
        <v>38.2</v>
      </c>
      <c r="O234" s="16">
        <v>35</v>
      </c>
      <c r="P234" s="5">
        <v>36.6</v>
      </c>
      <c r="R234" s="5">
        <v>38.2</v>
      </c>
      <c r="S234" s="16">
        <v>150</v>
      </c>
      <c r="T234" s="5">
        <v>56</v>
      </c>
      <c r="U234" s="17">
        <v>46.5</v>
      </c>
      <c r="V234" s="17">
        <v>37.4</v>
      </c>
      <c r="W234" s="24">
        <f t="shared" si="17"/>
        <v>45.78333333333333</v>
      </c>
      <c r="X234" s="20">
        <v>36041</v>
      </c>
      <c r="Y234" s="25">
        <f t="shared" si="18"/>
        <v>0.05798333144473403</v>
      </c>
      <c r="Z234" s="25">
        <f>+daily_flow!X347</f>
        <v>0.05808442705451832</v>
      </c>
      <c r="AA234" s="25">
        <f t="shared" si="21"/>
        <v>0.055172059300736036</v>
      </c>
      <c r="AB234" s="25">
        <f t="shared" si="20"/>
        <v>0.05268405140841368</v>
      </c>
      <c r="AC234">
        <v>0.056942885315319186</v>
      </c>
      <c r="AD234">
        <v>0.05268405140841368</v>
      </c>
    </row>
    <row r="235" spans="1:30" ht="12.75">
      <c r="A235" s="3">
        <f t="shared" si="19"/>
        <v>36042</v>
      </c>
      <c r="B235" s="3"/>
      <c r="C235" s="3"/>
      <c r="D235" s="5">
        <v>39</v>
      </c>
      <c r="E235" s="5">
        <v>40</v>
      </c>
      <c r="F235" s="5">
        <v>28.8</v>
      </c>
      <c r="G235" s="16">
        <v>35.1</v>
      </c>
      <c r="H235" s="5">
        <v>39.4</v>
      </c>
      <c r="I235" s="5">
        <v>36.1</v>
      </c>
      <c r="J235" s="5">
        <v>38.3</v>
      </c>
      <c r="K235" s="16">
        <v>41.9</v>
      </c>
      <c r="L235" s="5">
        <v>56.8</v>
      </c>
      <c r="M235" s="5">
        <v>39.8</v>
      </c>
      <c r="N235" s="5">
        <v>41.5</v>
      </c>
      <c r="O235" s="16">
        <v>33.4</v>
      </c>
      <c r="P235" s="5">
        <v>36.6</v>
      </c>
      <c r="R235" s="5">
        <v>38.2</v>
      </c>
      <c r="S235" s="16">
        <v>227.1</v>
      </c>
      <c r="T235" s="5">
        <v>54.2</v>
      </c>
      <c r="U235" s="17">
        <v>44</v>
      </c>
      <c r="V235" s="17">
        <v>39</v>
      </c>
      <c r="W235" s="24">
        <f t="shared" si="17"/>
        <v>50.51111111111111</v>
      </c>
      <c r="X235" s="20">
        <v>36042</v>
      </c>
      <c r="Y235" s="25">
        <f t="shared" si="18"/>
        <v>0.06397093186452153</v>
      </c>
      <c r="Z235" s="25">
        <f>+daily_flow!X348</f>
        <v>0.06375689061010646</v>
      </c>
      <c r="AA235" s="25">
        <f t="shared" si="21"/>
        <v>0.05520680610964415</v>
      </c>
      <c r="AB235" s="25">
        <f t="shared" si="20"/>
        <v>0.054476369178948124</v>
      </c>
      <c r="AC235">
        <v>0.05777517599806809</v>
      </c>
      <c r="AD235">
        <v>0.054476369178948124</v>
      </c>
    </row>
    <row r="236" spans="1:30" ht="12.75">
      <c r="A236" s="3">
        <f t="shared" si="19"/>
        <v>36043</v>
      </c>
      <c r="B236" s="3"/>
      <c r="C236" s="3"/>
      <c r="D236" s="5">
        <v>37</v>
      </c>
      <c r="F236" s="5">
        <v>33</v>
      </c>
      <c r="G236" s="16">
        <v>34</v>
      </c>
      <c r="H236" s="5">
        <v>36.1</v>
      </c>
      <c r="I236" s="5">
        <v>35.1</v>
      </c>
      <c r="J236" s="5">
        <v>36.1</v>
      </c>
      <c r="K236" s="16">
        <v>40.8</v>
      </c>
      <c r="L236" s="5">
        <v>60.7</v>
      </c>
      <c r="M236" s="5">
        <v>39</v>
      </c>
      <c r="N236" s="5">
        <v>41.5</v>
      </c>
      <c r="O236" s="16">
        <v>34.2</v>
      </c>
      <c r="P236" s="5">
        <v>36.6</v>
      </c>
      <c r="R236" s="5">
        <v>39</v>
      </c>
      <c r="S236" s="16">
        <v>211.4</v>
      </c>
      <c r="T236" s="5">
        <v>50.8</v>
      </c>
      <c r="U236" s="17">
        <v>41.5</v>
      </c>
      <c r="V236" s="17">
        <v>40.6</v>
      </c>
      <c r="W236" s="24">
        <f t="shared" si="17"/>
        <v>49.84705882352941</v>
      </c>
      <c r="X236" s="20">
        <v>36043</v>
      </c>
      <c r="Y236" s="25">
        <f t="shared" si="18"/>
        <v>0.06312992792085606</v>
      </c>
      <c r="Z236" s="25">
        <f>+daily_flow!X349</f>
        <v>0.06228378315324983</v>
      </c>
      <c r="AA236" s="25">
        <f t="shared" si="21"/>
        <v>0.05526035345460681</v>
      </c>
      <c r="AB236" s="25">
        <f t="shared" si="20"/>
        <v>0.05623521713598688</v>
      </c>
      <c r="AC236">
        <v>0.058480727072829225</v>
      </c>
      <c r="AD236">
        <v>0.05623521713598688</v>
      </c>
    </row>
    <row r="237" spans="1:30" ht="12.75">
      <c r="A237" s="3">
        <f t="shared" si="19"/>
        <v>36044</v>
      </c>
      <c r="B237" s="3"/>
      <c r="C237" s="3"/>
      <c r="D237" s="5">
        <v>39</v>
      </c>
      <c r="F237" s="5">
        <v>38.3</v>
      </c>
      <c r="G237" s="16">
        <v>34</v>
      </c>
      <c r="H237" s="5">
        <v>36.1</v>
      </c>
      <c r="I237" s="5">
        <v>37.2</v>
      </c>
      <c r="J237" s="5">
        <v>37.2</v>
      </c>
      <c r="K237" s="16">
        <v>44.3</v>
      </c>
      <c r="L237" s="5">
        <v>51.6</v>
      </c>
      <c r="M237" s="5">
        <v>44.8</v>
      </c>
      <c r="N237" s="5">
        <v>39</v>
      </c>
      <c r="O237" s="16">
        <v>35</v>
      </c>
      <c r="P237" s="5">
        <v>37.4</v>
      </c>
      <c r="R237" s="5">
        <v>39.8</v>
      </c>
      <c r="S237" s="16">
        <v>187.6</v>
      </c>
      <c r="T237" s="5">
        <v>54.2</v>
      </c>
      <c r="U237" s="17">
        <v>41.5</v>
      </c>
      <c r="V237" s="17">
        <v>40.6</v>
      </c>
      <c r="W237" s="24">
        <f t="shared" si="17"/>
        <v>49.27058823529413</v>
      </c>
      <c r="X237" s="20">
        <v>36044</v>
      </c>
      <c r="Y237" s="25">
        <f t="shared" si="18"/>
        <v>0.06239984378865831</v>
      </c>
      <c r="Z237" s="25">
        <f>+daily_flow!X350</f>
        <v>0.061963832212394106</v>
      </c>
      <c r="AA237" s="25">
        <f t="shared" si="21"/>
        <v>0.055329966712197906</v>
      </c>
      <c r="AB237" s="25">
        <f t="shared" si="20"/>
        <v>0.05787530879252111</v>
      </c>
      <c r="AC237">
        <v>0.05913840400681047</v>
      </c>
      <c r="AD237">
        <v>0.05787530879252111</v>
      </c>
    </row>
    <row r="238" spans="1:30" ht="12.75">
      <c r="A238" s="3">
        <f t="shared" si="19"/>
        <v>36045</v>
      </c>
      <c r="B238" s="3"/>
      <c r="C238" s="3"/>
      <c r="D238" s="5">
        <v>50</v>
      </c>
      <c r="F238" s="5">
        <v>30.9</v>
      </c>
      <c r="G238" s="16">
        <v>35.1</v>
      </c>
      <c r="H238" s="5">
        <v>38.3</v>
      </c>
      <c r="I238" s="5">
        <v>36.1</v>
      </c>
      <c r="J238" s="5">
        <v>38.3</v>
      </c>
      <c r="K238" s="16">
        <v>44.3</v>
      </c>
      <c r="L238" s="5">
        <v>50.4</v>
      </c>
      <c r="M238" s="5">
        <v>60.5</v>
      </c>
      <c r="N238" s="5">
        <v>34.2</v>
      </c>
      <c r="O238" s="16">
        <v>40.6</v>
      </c>
      <c r="P238" s="5">
        <v>37.4</v>
      </c>
      <c r="R238" s="5">
        <v>38.2</v>
      </c>
      <c r="S238" s="16">
        <v>176.4</v>
      </c>
      <c r="T238" s="5">
        <v>53.4</v>
      </c>
      <c r="U238" s="17">
        <v>40.6</v>
      </c>
      <c r="V238" s="17">
        <v>39.8</v>
      </c>
      <c r="W238" s="24">
        <f t="shared" si="17"/>
        <v>49.67647058823529</v>
      </c>
      <c r="X238" s="20">
        <v>36045</v>
      </c>
      <c r="Y238" s="25">
        <f t="shared" si="18"/>
        <v>0.06291388261643019</v>
      </c>
      <c r="Z238" s="25">
        <f>+daily_flow!X351</f>
        <v>0.06239043346686842</v>
      </c>
      <c r="AA238" s="25">
        <f t="shared" si="21"/>
        <v>0.05533563251010889</v>
      </c>
      <c r="AB238" s="25">
        <f t="shared" si="20"/>
        <v>0.05936056852546227</v>
      </c>
      <c r="AC238">
        <v>0.059771546431144906</v>
      </c>
      <c r="AD238">
        <v>0.05936056852546227</v>
      </c>
    </row>
    <row r="239" spans="1:30" ht="12.75">
      <c r="A239" s="3">
        <f t="shared" si="19"/>
        <v>36046</v>
      </c>
      <c r="B239" s="3"/>
      <c r="C239" s="3"/>
      <c r="D239" s="5">
        <v>44</v>
      </c>
      <c r="F239" s="5">
        <v>27.8</v>
      </c>
      <c r="G239" s="16">
        <v>38.3</v>
      </c>
      <c r="H239" s="5">
        <v>37.2</v>
      </c>
      <c r="I239" s="5">
        <v>37.2</v>
      </c>
      <c r="J239" s="5">
        <v>38.3</v>
      </c>
      <c r="K239" s="16">
        <v>46.7</v>
      </c>
      <c r="L239" s="5">
        <v>50.4</v>
      </c>
      <c r="M239" s="5">
        <v>48.2</v>
      </c>
      <c r="N239" s="5">
        <v>30.3</v>
      </c>
      <c r="O239" s="16">
        <v>39</v>
      </c>
      <c r="P239" s="5">
        <v>37.4</v>
      </c>
      <c r="R239" s="5">
        <v>38.2</v>
      </c>
      <c r="S239" s="16">
        <v>155.1</v>
      </c>
      <c r="T239" s="5">
        <v>54.2</v>
      </c>
      <c r="U239" s="17">
        <v>40.6</v>
      </c>
      <c r="V239" s="17">
        <v>39.8</v>
      </c>
      <c r="W239" s="24">
        <f t="shared" si="17"/>
        <v>47.21764705882353</v>
      </c>
      <c r="X239" s="20">
        <v>36046</v>
      </c>
      <c r="Y239" s="25">
        <f t="shared" si="18"/>
        <v>0.0597998502974642</v>
      </c>
      <c r="Z239" s="25">
        <f>+daily_flow!X352</f>
        <v>0.05970417869260048</v>
      </c>
      <c r="AA239" s="25">
        <f t="shared" si="21"/>
        <v>0.05539247564601324</v>
      </c>
      <c r="AB239" s="25">
        <f t="shared" si="20"/>
        <v>0.060536608242945246</v>
      </c>
      <c r="AC239">
        <v>0.06030834313466272</v>
      </c>
      <c r="AD239">
        <v>0.060536608242945246</v>
      </c>
    </row>
    <row r="240" spans="1:30" ht="12.75">
      <c r="A240" s="3">
        <f t="shared" si="19"/>
        <v>36047</v>
      </c>
      <c r="B240" s="3"/>
      <c r="C240" s="3"/>
      <c r="D240" s="5">
        <v>42</v>
      </c>
      <c r="F240" s="5">
        <v>28.8</v>
      </c>
      <c r="G240" s="16">
        <v>39.4</v>
      </c>
      <c r="H240" s="5">
        <v>36.1</v>
      </c>
      <c r="I240" s="5">
        <v>36.1</v>
      </c>
      <c r="J240" s="5">
        <v>37.2</v>
      </c>
      <c r="K240" s="16">
        <v>47.9</v>
      </c>
      <c r="L240" s="5">
        <v>54.2</v>
      </c>
      <c r="M240" s="5">
        <v>44</v>
      </c>
      <c r="N240" s="5">
        <v>36.6</v>
      </c>
      <c r="O240" s="16">
        <v>37.4</v>
      </c>
      <c r="P240" s="5">
        <v>39</v>
      </c>
      <c r="R240" s="5">
        <v>55.1</v>
      </c>
      <c r="S240" s="16">
        <v>140.1</v>
      </c>
      <c r="T240" s="5">
        <v>49.9</v>
      </c>
      <c r="U240" s="17">
        <v>39.8</v>
      </c>
      <c r="V240" s="17">
        <v>36.6</v>
      </c>
      <c r="W240" s="24">
        <f t="shared" si="17"/>
        <v>47.07058823529411</v>
      </c>
      <c r="X240" s="20">
        <v>36047</v>
      </c>
      <c r="Y240" s="25">
        <f t="shared" si="18"/>
        <v>0.059613604345372925</v>
      </c>
      <c r="Z240" s="25">
        <f>+daily_flow!X353</f>
        <v>0.060050792211860854</v>
      </c>
      <c r="AA240" s="25">
        <f t="shared" si="21"/>
        <v>0.05542313761117858</v>
      </c>
      <c r="AB240" s="25">
        <f t="shared" si="20"/>
        <v>0.061141441972361626</v>
      </c>
      <c r="AC240">
        <v>0.06044990661344782</v>
      </c>
      <c r="AD240">
        <v>0.061141441972361626</v>
      </c>
    </row>
    <row r="241" spans="1:30" ht="12.75">
      <c r="A241" s="3">
        <f t="shared" si="19"/>
        <v>36048</v>
      </c>
      <c r="B241" s="3"/>
      <c r="C241" s="3"/>
      <c r="D241" s="5">
        <v>62</v>
      </c>
      <c r="F241" s="5">
        <v>25.8</v>
      </c>
      <c r="G241" s="16">
        <v>38.3</v>
      </c>
      <c r="H241" s="5">
        <v>39.4</v>
      </c>
      <c r="I241" s="5">
        <v>35.1</v>
      </c>
      <c r="J241" s="5">
        <v>38.3</v>
      </c>
      <c r="K241" s="16">
        <v>46.7</v>
      </c>
      <c r="L241" s="5">
        <v>51.6</v>
      </c>
      <c r="M241" s="5">
        <v>40.6</v>
      </c>
      <c r="N241" s="5">
        <v>44</v>
      </c>
      <c r="O241" s="16">
        <v>35.8</v>
      </c>
      <c r="P241" s="5">
        <v>40.6</v>
      </c>
      <c r="R241" s="5">
        <v>53.4</v>
      </c>
      <c r="S241" s="16">
        <v>135.3</v>
      </c>
      <c r="T241" s="5">
        <v>54.2</v>
      </c>
      <c r="U241" s="17">
        <v>39.8</v>
      </c>
      <c r="V241" s="17">
        <v>35.8</v>
      </c>
      <c r="W241" s="24">
        <f t="shared" si="17"/>
        <v>48.04117647058824</v>
      </c>
      <c r="X241" s="20">
        <v>36048</v>
      </c>
      <c r="Y241" s="25">
        <f t="shared" si="18"/>
        <v>0.060842827629175304</v>
      </c>
      <c r="Z241" s="25">
        <f>+daily_flow!X354</f>
        <v>0.06133726161988496</v>
      </c>
      <c r="AA241" s="25">
        <f t="shared" si="21"/>
        <v>0.05545747578033609</v>
      </c>
      <c r="AB241" s="25">
        <f t="shared" si="20"/>
        <v>0.061331774988401574</v>
      </c>
      <c r="AC241">
        <v>0.06006788758828741</v>
      </c>
      <c r="AD241">
        <v>0.061331774988401574</v>
      </c>
    </row>
    <row r="242" spans="1:30" ht="12.75">
      <c r="A242" s="3">
        <f t="shared" si="19"/>
        <v>36049</v>
      </c>
      <c r="B242" s="3"/>
      <c r="C242" s="3"/>
      <c r="D242" s="5">
        <v>92</v>
      </c>
      <c r="F242" s="5">
        <v>23.8</v>
      </c>
      <c r="G242" s="16">
        <v>37.2</v>
      </c>
      <c r="H242" s="5">
        <v>48.4</v>
      </c>
      <c r="I242" s="5">
        <v>35.1</v>
      </c>
      <c r="J242" s="5">
        <v>38.3</v>
      </c>
      <c r="K242" s="16">
        <v>46.7</v>
      </c>
      <c r="L242" s="5">
        <v>50.4</v>
      </c>
      <c r="M242" s="5">
        <v>39.8</v>
      </c>
      <c r="N242" s="5">
        <v>44</v>
      </c>
      <c r="O242" s="16">
        <v>39.8</v>
      </c>
      <c r="P242" s="5">
        <v>39</v>
      </c>
      <c r="R242" s="5">
        <v>44.8</v>
      </c>
      <c r="S242" s="16">
        <v>123.8</v>
      </c>
      <c r="T242" s="5">
        <v>55.1</v>
      </c>
      <c r="U242" s="17">
        <v>39.8</v>
      </c>
      <c r="V242" s="17">
        <v>35.8</v>
      </c>
      <c r="W242" s="24">
        <f t="shared" si="17"/>
        <v>49.047058823529404</v>
      </c>
      <c r="X242" s="20">
        <v>36049</v>
      </c>
      <c r="Y242" s="25">
        <f t="shared" si="18"/>
        <v>0.06211674994147956</v>
      </c>
      <c r="Z242" s="25">
        <f>+daily_flow!X355</f>
        <v>0.0619971604353999</v>
      </c>
      <c r="AA242" s="25">
        <f t="shared" si="21"/>
        <v>0.05549898456717059</v>
      </c>
      <c r="AB242" s="25">
        <f t="shared" si="20"/>
        <v>0.061848452300494766</v>
      </c>
      <c r="AC242">
        <v>0.059684528380614596</v>
      </c>
      <c r="AD242">
        <v>0.061848452300494766</v>
      </c>
    </row>
    <row r="243" spans="1:30" ht="12.75">
      <c r="A243" s="3">
        <f t="shared" si="19"/>
        <v>36050</v>
      </c>
      <c r="B243" s="3"/>
      <c r="C243" s="3"/>
      <c r="D243" s="5">
        <v>70</v>
      </c>
      <c r="F243" s="5">
        <v>27.8</v>
      </c>
      <c r="G243" s="16">
        <v>37.2</v>
      </c>
      <c r="H243" s="5">
        <v>41.6</v>
      </c>
      <c r="I243" s="5">
        <v>36.1</v>
      </c>
      <c r="J243" s="5">
        <v>37.2</v>
      </c>
      <c r="K243" s="16">
        <v>44.3</v>
      </c>
      <c r="L243" s="5">
        <v>45.5</v>
      </c>
      <c r="N243" s="5">
        <v>44</v>
      </c>
      <c r="O243" s="16">
        <v>40.6</v>
      </c>
      <c r="P243" s="5">
        <v>37.4</v>
      </c>
      <c r="R243" s="5">
        <v>42.3</v>
      </c>
      <c r="S243" s="16">
        <v>115</v>
      </c>
      <c r="T243" s="5">
        <v>50.8</v>
      </c>
      <c r="V243" s="17">
        <v>36.6</v>
      </c>
      <c r="W243" s="24">
        <f t="shared" si="17"/>
        <v>47.093333333333334</v>
      </c>
      <c r="X243" s="20">
        <v>36050</v>
      </c>
      <c r="Y243" s="25">
        <f t="shared" si="18"/>
        <v>0.05964241038596305</v>
      </c>
      <c r="Z243" s="25">
        <f>+daily_flow!X356</f>
        <v>0.058497697019790296</v>
      </c>
      <c r="AA243" s="25">
        <f t="shared" si="21"/>
        <v>0.05558723366190536</v>
      </c>
      <c r="AB243" s="25">
        <f t="shared" si="20"/>
        <v>0.06130738711567496</v>
      </c>
      <c r="AC243">
        <v>0.058782121640436315</v>
      </c>
      <c r="AD243">
        <v>0.06130738711567496</v>
      </c>
    </row>
    <row r="244" spans="1:30" ht="12.75">
      <c r="A244" s="3">
        <f t="shared" si="19"/>
        <v>36051</v>
      </c>
      <c r="B244" s="3"/>
      <c r="C244" s="3"/>
      <c r="D244" s="5">
        <v>56</v>
      </c>
      <c r="F244" s="5">
        <v>34</v>
      </c>
      <c r="G244" s="16">
        <v>37.2</v>
      </c>
      <c r="H244" s="5">
        <v>37.2</v>
      </c>
      <c r="I244" s="5">
        <v>38.3</v>
      </c>
      <c r="J244" s="5">
        <v>42.7</v>
      </c>
      <c r="K244" s="16">
        <v>44.3</v>
      </c>
      <c r="L244" s="5">
        <v>45.5</v>
      </c>
      <c r="N244" s="5">
        <v>44</v>
      </c>
      <c r="O244" s="16">
        <v>39</v>
      </c>
      <c r="P244" s="5">
        <v>35.8</v>
      </c>
      <c r="R244" s="5">
        <v>55.1</v>
      </c>
      <c r="S244" s="16">
        <v>106.6</v>
      </c>
      <c r="T244" s="5">
        <v>48.2</v>
      </c>
      <c r="V244" s="17">
        <v>36.6</v>
      </c>
      <c r="W244" s="24">
        <f t="shared" si="17"/>
        <v>46.70000000000001</v>
      </c>
      <c r="X244" s="20">
        <v>36051</v>
      </c>
      <c r="Y244" s="25">
        <f t="shared" si="18"/>
        <v>0.059144264546102956</v>
      </c>
      <c r="Z244" s="25">
        <f>+daily_flow!X357</f>
        <v>0.05813775221132761</v>
      </c>
      <c r="AA244" s="25">
        <f t="shared" si="21"/>
        <v>0.05580715549611301</v>
      </c>
      <c r="AB244" s="25">
        <f t="shared" si="20"/>
        <v>0.06080917919383081</v>
      </c>
      <c r="AC244">
        <v>0.05791694711098834</v>
      </c>
      <c r="AD244">
        <v>0.06080917919383081</v>
      </c>
    </row>
    <row r="245" spans="1:30" ht="12.75">
      <c r="A245" s="3">
        <f t="shared" si="19"/>
        <v>36052</v>
      </c>
      <c r="B245" s="3"/>
      <c r="C245" s="3"/>
      <c r="D245" s="5">
        <v>60</v>
      </c>
      <c r="F245" s="5">
        <v>35.1</v>
      </c>
      <c r="G245" s="16">
        <v>36.1</v>
      </c>
      <c r="H245" s="5">
        <v>37.2</v>
      </c>
      <c r="I245" s="5">
        <v>37.2</v>
      </c>
      <c r="J245" s="5">
        <v>47.2</v>
      </c>
      <c r="K245" s="16">
        <v>45.5</v>
      </c>
      <c r="L245" s="5">
        <v>54.2</v>
      </c>
      <c r="N245" s="5">
        <v>44</v>
      </c>
      <c r="O245" s="16">
        <v>38.2</v>
      </c>
      <c r="P245" s="5">
        <v>36.6</v>
      </c>
      <c r="R245" s="5">
        <v>63.2</v>
      </c>
      <c r="S245" s="16">
        <v>98.5</v>
      </c>
      <c r="T245" s="5">
        <v>46.5</v>
      </c>
      <c r="V245" s="17">
        <v>37.4</v>
      </c>
      <c r="W245" s="24">
        <f t="shared" si="17"/>
        <v>47.79333333333333</v>
      </c>
      <c r="X245" s="20">
        <v>36052</v>
      </c>
      <c r="Y245" s="25">
        <f t="shared" si="18"/>
        <v>0.06052894111791748</v>
      </c>
      <c r="Z245" s="25">
        <f>+daily_flow!X358</f>
        <v>0.05922425228131688</v>
      </c>
      <c r="AA245" s="25">
        <f t="shared" si="21"/>
        <v>0.05610205595705467</v>
      </c>
      <c r="AB245" s="25">
        <f t="shared" si="20"/>
        <v>0.06057531635998821</v>
      </c>
      <c r="AC245">
        <v>0.05707836277285432</v>
      </c>
      <c r="AD245">
        <v>0.06057531635998821</v>
      </c>
    </row>
    <row r="246" spans="1:30" ht="12.75">
      <c r="A246" s="3">
        <f t="shared" si="19"/>
        <v>36053</v>
      </c>
      <c r="B246" s="3"/>
      <c r="C246" s="3"/>
      <c r="D246" s="5">
        <v>54</v>
      </c>
      <c r="F246" s="5">
        <v>34</v>
      </c>
      <c r="G246" s="16">
        <v>37.2</v>
      </c>
      <c r="H246" s="5">
        <v>37.2</v>
      </c>
      <c r="I246" s="5">
        <v>37.2</v>
      </c>
      <c r="J246" s="5">
        <v>46.1</v>
      </c>
      <c r="K246" s="16">
        <v>45.5</v>
      </c>
      <c r="L246" s="5">
        <v>47.9</v>
      </c>
      <c r="N246" s="5">
        <v>36.6</v>
      </c>
      <c r="O246" s="16">
        <v>44</v>
      </c>
      <c r="P246" s="5">
        <v>37.4</v>
      </c>
      <c r="R246" s="5">
        <v>57.8</v>
      </c>
      <c r="S246" s="16">
        <v>92.7</v>
      </c>
      <c r="T246" s="5">
        <v>45.6</v>
      </c>
      <c r="V246" s="17">
        <v>39</v>
      </c>
      <c r="W246" s="24">
        <f t="shared" si="17"/>
        <v>46.14666666666667</v>
      </c>
      <c r="X246" s="20">
        <v>36053</v>
      </c>
      <c r="Y246" s="25">
        <f t="shared" si="18"/>
        <v>0.05844348311036753</v>
      </c>
      <c r="Z246" s="25">
        <f>+daily_flow!X359</f>
        <v>0.057537844197223104</v>
      </c>
      <c r="AA246" s="25">
        <f t="shared" si="21"/>
        <v>0.056412388619626656</v>
      </c>
      <c r="AB246" s="25">
        <f t="shared" si="20"/>
        <v>0.06001651642173037</v>
      </c>
      <c r="AC246">
        <v>0.056079836141709014</v>
      </c>
      <c r="AD246">
        <v>0.06001651642173037</v>
      </c>
    </row>
    <row r="247" spans="1:30" ht="12.75">
      <c r="A247" s="3">
        <f t="shared" si="19"/>
        <v>36054</v>
      </c>
      <c r="B247" s="3"/>
      <c r="C247" s="3"/>
      <c r="D247" s="5">
        <v>42</v>
      </c>
      <c r="F247" s="5">
        <v>35.1</v>
      </c>
      <c r="G247" s="16">
        <v>37.2</v>
      </c>
      <c r="H247" s="5">
        <v>37.2</v>
      </c>
      <c r="I247" s="5">
        <v>39.4</v>
      </c>
      <c r="J247" s="5">
        <v>46.1</v>
      </c>
      <c r="K247" s="16">
        <v>44.3</v>
      </c>
      <c r="L247" s="5">
        <v>39.6</v>
      </c>
      <c r="N247" s="5">
        <v>32.6</v>
      </c>
      <c r="O247" s="16">
        <v>58.7</v>
      </c>
      <c r="P247" s="5">
        <v>37.4</v>
      </c>
      <c r="R247" s="5">
        <v>52.5</v>
      </c>
      <c r="S247" s="16">
        <v>87.1</v>
      </c>
      <c r="T247" s="5">
        <v>46.5</v>
      </c>
      <c r="V247" s="17">
        <v>38.2</v>
      </c>
      <c r="W247" s="24">
        <f t="shared" si="17"/>
        <v>44.92666666666667</v>
      </c>
      <c r="X247" s="20">
        <v>36054</v>
      </c>
      <c r="Y247" s="25">
        <f t="shared" si="18"/>
        <v>0.056898386691818376</v>
      </c>
      <c r="Z247" s="25">
        <f>+daily_flow!X360</f>
        <v>0.05586476740233166</v>
      </c>
      <c r="AA247" s="25">
        <f t="shared" si="21"/>
        <v>0.05660925472978606</v>
      </c>
      <c r="AB247" s="25">
        <f t="shared" si="20"/>
        <v>0.05965383347102464</v>
      </c>
      <c r="AC247">
        <v>0.055443702745343944</v>
      </c>
      <c r="AD247">
        <v>0.05965383347102464</v>
      </c>
    </row>
    <row r="248" spans="1:30" ht="12.75">
      <c r="A248" s="3">
        <f t="shared" si="19"/>
        <v>36055</v>
      </c>
      <c r="B248" s="3"/>
      <c r="C248" s="3"/>
      <c r="D248" s="5">
        <v>42</v>
      </c>
      <c r="F248" s="5">
        <v>38.3</v>
      </c>
      <c r="G248" s="16">
        <v>37.2</v>
      </c>
      <c r="H248" s="5">
        <v>37.2</v>
      </c>
      <c r="I248" s="5">
        <v>36.1</v>
      </c>
      <c r="J248" s="5">
        <v>45</v>
      </c>
      <c r="K248" s="16">
        <v>44.3</v>
      </c>
      <c r="L248" s="5">
        <v>52.9</v>
      </c>
      <c r="N248" s="5">
        <v>35.8</v>
      </c>
      <c r="O248" s="16">
        <v>49</v>
      </c>
      <c r="P248" s="5">
        <v>38.2</v>
      </c>
      <c r="R248" s="5">
        <v>50.8</v>
      </c>
      <c r="T248" s="5">
        <v>49</v>
      </c>
      <c r="V248" s="17">
        <v>36.6</v>
      </c>
      <c r="W248" s="24">
        <f t="shared" si="17"/>
        <v>42.31428571428571</v>
      </c>
      <c r="X248" s="20">
        <v>36055</v>
      </c>
      <c r="Y248" s="25">
        <f t="shared" si="18"/>
        <v>0.05358987812344965</v>
      </c>
      <c r="Z248" s="25">
        <f>+daily_flow!X361</f>
        <v>0.05665797910986982</v>
      </c>
      <c r="AA248" s="25">
        <f t="shared" si="21"/>
        <v>0.05665222098113369</v>
      </c>
      <c r="AB248" s="25">
        <f t="shared" si="20"/>
        <v>0.05890086769328423</v>
      </c>
      <c r="AC248">
        <v>0.054720075139485354</v>
      </c>
      <c r="AD248">
        <v>0.05890086769328423</v>
      </c>
    </row>
    <row r="249" spans="1:30" ht="12.75">
      <c r="A249" s="3">
        <f t="shared" si="19"/>
        <v>36056</v>
      </c>
      <c r="B249" s="3"/>
      <c r="C249" s="3"/>
      <c r="D249" s="5">
        <v>35</v>
      </c>
      <c r="F249" s="5">
        <v>42.7</v>
      </c>
      <c r="G249" s="16">
        <v>41.6</v>
      </c>
      <c r="H249" s="5">
        <v>38.3</v>
      </c>
      <c r="I249" s="5">
        <v>34</v>
      </c>
      <c r="J249" s="5">
        <v>45</v>
      </c>
      <c r="K249" s="16">
        <v>44.3</v>
      </c>
      <c r="L249" s="5">
        <v>45.5</v>
      </c>
      <c r="N249" s="5">
        <v>35</v>
      </c>
      <c r="O249" s="16">
        <v>44.8</v>
      </c>
      <c r="P249" s="5">
        <v>38.2</v>
      </c>
      <c r="R249" s="5">
        <v>48.2</v>
      </c>
      <c r="T249" s="5">
        <v>49</v>
      </c>
      <c r="V249" s="17">
        <v>35.8</v>
      </c>
      <c r="W249" s="24">
        <f t="shared" si="17"/>
        <v>41.24285714285714</v>
      </c>
      <c r="X249" s="20">
        <v>36056</v>
      </c>
      <c r="Y249" s="25">
        <f t="shared" si="18"/>
        <v>0.05223294332964184</v>
      </c>
      <c r="Z249" s="25">
        <f>+daily_flow!X362</f>
        <v>0.05527152503282831</v>
      </c>
      <c r="AA249" s="25">
        <f t="shared" si="21"/>
        <v>0.0568645310195204</v>
      </c>
      <c r="AB249" s="25">
        <f t="shared" si="20"/>
        <v>0.057824632155842555</v>
      </c>
      <c r="AC249">
        <v>0.05397206624535299</v>
      </c>
      <c r="AD249">
        <v>0.057824632155842555</v>
      </c>
    </row>
    <row r="250" spans="1:30" ht="12.75">
      <c r="A250" s="3">
        <f t="shared" si="19"/>
        <v>36057</v>
      </c>
      <c r="B250" s="3"/>
      <c r="C250" s="3"/>
      <c r="D250" s="5">
        <v>38</v>
      </c>
      <c r="F250" s="5">
        <v>37.2</v>
      </c>
      <c r="G250" s="16">
        <v>45</v>
      </c>
      <c r="H250" s="5">
        <v>37.2</v>
      </c>
      <c r="I250" s="5">
        <v>35.1</v>
      </c>
      <c r="J250" s="5">
        <v>45</v>
      </c>
      <c r="L250" s="5">
        <v>38.5</v>
      </c>
      <c r="N250" s="5">
        <v>34.2</v>
      </c>
      <c r="O250" s="16">
        <v>40.6</v>
      </c>
      <c r="P250" s="5">
        <v>37.4</v>
      </c>
      <c r="R250" s="5">
        <v>45.6</v>
      </c>
      <c r="T250" s="5">
        <v>46.5</v>
      </c>
      <c r="V250" s="17">
        <v>37.4</v>
      </c>
      <c r="W250" s="24">
        <f t="shared" si="17"/>
        <v>39.823076923076925</v>
      </c>
      <c r="X250" s="20">
        <v>36057</v>
      </c>
      <c r="Y250" s="25">
        <f t="shared" si="18"/>
        <v>0.0504348307618473</v>
      </c>
      <c r="Z250" s="25">
        <f>+daily_flow!X363</f>
        <v>0.053945061757197245</v>
      </c>
      <c r="AA250" s="25">
        <f t="shared" si="21"/>
        <v>0.05689642736331559</v>
      </c>
      <c r="AB250" s="25">
        <f t="shared" si="20"/>
        <v>0.056364392258388525</v>
      </c>
      <c r="AC250">
        <v>0.05322279313627308</v>
      </c>
      <c r="AD250">
        <v>0.056364392258388525</v>
      </c>
    </row>
    <row r="251" spans="1:30" ht="12.75">
      <c r="A251" s="3">
        <f t="shared" si="19"/>
        <v>36058</v>
      </c>
      <c r="B251" s="3"/>
      <c r="C251" s="3"/>
      <c r="D251" s="5">
        <v>40</v>
      </c>
      <c r="F251" s="5">
        <v>34</v>
      </c>
      <c r="G251" s="16">
        <v>41.6</v>
      </c>
      <c r="H251" s="5">
        <v>34</v>
      </c>
      <c r="I251" s="5">
        <v>36.1</v>
      </c>
      <c r="J251" s="5">
        <v>50.7</v>
      </c>
      <c r="L251" s="5">
        <v>40.8</v>
      </c>
      <c r="N251" s="5">
        <v>34.2</v>
      </c>
      <c r="O251" s="16">
        <v>39</v>
      </c>
      <c r="P251" s="5">
        <v>35.8</v>
      </c>
      <c r="R251" s="5">
        <v>44.8</v>
      </c>
      <c r="T251" s="5">
        <v>45.6</v>
      </c>
      <c r="V251" s="17">
        <v>38.2</v>
      </c>
      <c r="W251" s="24">
        <f t="shared" si="17"/>
        <v>39.60000000000001</v>
      </c>
      <c r="X251" s="20">
        <v>36058</v>
      </c>
      <c r="Y251" s="25">
        <f t="shared" si="18"/>
        <v>0.05015230997913655</v>
      </c>
      <c r="Z251" s="25">
        <f>+daily_flow!X364</f>
        <v>0.05371842984075775</v>
      </c>
      <c r="AA251" s="25">
        <f t="shared" si="21"/>
        <v>0.05703990917540723</v>
      </c>
      <c r="AB251" s="25">
        <f t="shared" si="20"/>
        <v>0.05517812970753521</v>
      </c>
      <c r="AC251">
        <v>0.05269374025098149</v>
      </c>
      <c r="AD251">
        <v>0.05517812970753521</v>
      </c>
    </row>
    <row r="252" spans="1:30" ht="12.75">
      <c r="A252" s="3">
        <f t="shared" si="19"/>
        <v>36059</v>
      </c>
      <c r="B252" s="3"/>
      <c r="C252" s="3"/>
      <c r="D252" s="5">
        <v>35</v>
      </c>
      <c r="F252" s="5">
        <v>34</v>
      </c>
      <c r="G252" s="16">
        <v>38.3</v>
      </c>
      <c r="H252" s="5">
        <v>36.1</v>
      </c>
      <c r="I252" s="5">
        <v>36.1</v>
      </c>
      <c r="J252" s="5">
        <v>51.9</v>
      </c>
      <c r="L252" s="5">
        <v>40.8</v>
      </c>
      <c r="N252" s="5">
        <v>34.2</v>
      </c>
      <c r="O252" s="16">
        <v>38.2</v>
      </c>
      <c r="P252" s="5">
        <v>37.4</v>
      </c>
      <c r="R252" s="5">
        <v>45.6</v>
      </c>
      <c r="T252" s="5">
        <v>44.8</v>
      </c>
      <c r="V252" s="17">
        <v>39</v>
      </c>
      <c r="W252" s="24">
        <f t="shared" si="17"/>
        <v>39.33846153846154</v>
      </c>
      <c r="X252" s="20">
        <v>36059</v>
      </c>
      <c r="Y252" s="25">
        <f t="shared" si="18"/>
        <v>0.04982107871664807</v>
      </c>
      <c r="Z252" s="25">
        <f>+daily_flow!X365</f>
        <v>0.052951880711624225</v>
      </c>
      <c r="AA252" s="25">
        <f t="shared" si="21"/>
        <v>0.057192524429863736</v>
      </c>
      <c r="AB252" s="25">
        <f t="shared" si="20"/>
        <v>0.05401273147885335</v>
      </c>
      <c r="AC252">
        <v>0.05247590698541554</v>
      </c>
      <c r="AD252">
        <v>0.05401273147885335</v>
      </c>
    </row>
    <row r="253" spans="1:30" ht="12.75">
      <c r="A253" s="3">
        <f t="shared" si="19"/>
        <v>36060</v>
      </c>
      <c r="B253" s="3"/>
      <c r="C253" s="3"/>
      <c r="D253" s="5">
        <v>35</v>
      </c>
      <c r="F253" s="5">
        <v>36.1</v>
      </c>
      <c r="G253" s="16">
        <v>36.1</v>
      </c>
      <c r="H253" s="5">
        <v>36.1</v>
      </c>
      <c r="I253" s="5">
        <v>36.1</v>
      </c>
      <c r="L253" s="5">
        <v>39.6</v>
      </c>
      <c r="N253" s="5">
        <v>35</v>
      </c>
      <c r="O253" s="16">
        <v>38.2</v>
      </c>
      <c r="P253" s="5">
        <v>37.4</v>
      </c>
      <c r="R253" s="5">
        <v>45.6</v>
      </c>
      <c r="T253" s="5">
        <v>44</v>
      </c>
      <c r="V253" s="17">
        <v>35</v>
      </c>
      <c r="W253" s="24">
        <f t="shared" si="17"/>
        <v>37.85</v>
      </c>
      <c r="X253" s="20">
        <v>36060</v>
      </c>
      <c r="Y253" s="25">
        <f t="shared" si="18"/>
        <v>0.04793598314925046</v>
      </c>
      <c r="Z253" s="25">
        <f>+daily_flow!X366</f>
        <v>0.0520120248228605</v>
      </c>
      <c r="AA253" s="25">
        <f t="shared" si="21"/>
        <v>0.057270109172192045</v>
      </c>
      <c r="AB253" s="25">
        <f t="shared" si="20"/>
        <v>0.05243861173276998</v>
      </c>
      <c r="AC253">
        <v>0.052432565482964426</v>
      </c>
      <c r="AD253">
        <v>0.05243861173276998</v>
      </c>
    </row>
    <row r="254" spans="1:30" ht="12.75">
      <c r="A254" s="3">
        <f t="shared" si="19"/>
        <v>36061</v>
      </c>
      <c r="B254" s="3"/>
      <c r="C254" s="3"/>
      <c r="D254" s="5">
        <v>39</v>
      </c>
      <c r="F254" s="5">
        <v>57.9</v>
      </c>
      <c r="G254" s="16">
        <v>36.1</v>
      </c>
      <c r="H254" s="5">
        <v>35.1</v>
      </c>
      <c r="I254" s="5">
        <v>36.1</v>
      </c>
      <c r="L254" s="5">
        <v>43.1</v>
      </c>
      <c r="N254" s="5">
        <v>35.8</v>
      </c>
      <c r="O254" s="16">
        <v>38.2</v>
      </c>
      <c r="P254" s="5">
        <v>37.4</v>
      </c>
      <c r="R254" s="5">
        <v>44</v>
      </c>
      <c r="T254" s="5">
        <v>44</v>
      </c>
      <c r="V254" s="17">
        <v>29.5</v>
      </c>
      <c r="W254" s="24">
        <f t="shared" si="17"/>
        <v>39.68333333333333</v>
      </c>
      <c r="X254" s="20">
        <v>36061</v>
      </c>
      <c r="Y254" s="25">
        <f t="shared" si="18"/>
        <v>0.05025784935198825</v>
      </c>
      <c r="Z254" s="25">
        <f>+daily_flow!X367</f>
        <v>0.0531985095618672</v>
      </c>
      <c r="AA254" s="25">
        <f t="shared" si="21"/>
        <v>0.05748225218047885</v>
      </c>
      <c r="AB254" s="25">
        <f t="shared" si="20"/>
        <v>0.051415407512972564</v>
      </c>
      <c r="AC254">
        <v>0.052516434104590594</v>
      </c>
      <c r="AD254">
        <v>0.051415407512972564</v>
      </c>
    </row>
    <row r="255" spans="1:30" ht="12.75">
      <c r="A255" s="3">
        <f t="shared" si="19"/>
        <v>36062</v>
      </c>
      <c r="B255" s="3"/>
      <c r="C255" s="3"/>
      <c r="D255" s="5">
        <v>39</v>
      </c>
      <c r="F255" s="5">
        <v>47.2</v>
      </c>
      <c r="G255" s="16">
        <v>36.1</v>
      </c>
      <c r="H255" s="5">
        <v>37.2</v>
      </c>
      <c r="I255" s="5">
        <v>36.1</v>
      </c>
      <c r="L255" s="5">
        <v>40.8</v>
      </c>
      <c r="N255" s="5">
        <v>35.8</v>
      </c>
      <c r="O255" s="16">
        <v>39</v>
      </c>
      <c r="P255" s="5">
        <v>35.8</v>
      </c>
      <c r="R255" s="5">
        <v>43.1</v>
      </c>
      <c r="V255" s="17">
        <v>33.4</v>
      </c>
      <c r="W255" s="24">
        <f t="shared" si="17"/>
        <v>38.5</v>
      </c>
      <c r="X255" s="20">
        <v>36062</v>
      </c>
      <c r="Y255" s="25">
        <f t="shared" si="18"/>
        <v>0.04875919025749386</v>
      </c>
      <c r="Z255" s="25"/>
      <c r="AA255" s="25">
        <f t="shared" si="21"/>
        <v>0.057869466383731465</v>
      </c>
      <c r="AB255" s="25">
        <f t="shared" si="20"/>
        <v>0.050398007958681997</v>
      </c>
      <c r="AC255">
        <v>0.05276860284612429</v>
      </c>
      <c r="AD255">
        <v>0.050398007958681997</v>
      </c>
    </row>
    <row r="256" spans="1:30" ht="12.75">
      <c r="A256" s="3">
        <f t="shared" si="19"/>
        <v>36063</v>
      </c>
      <c r="B256" s="3"/>
      <c r="C256" s="3"/>
      <c r="D256" s="5">
        <v>39</v>
      </c>
      <c r="F256" s="5">
        <v>47.2</v>
      </c>
      <c r="G256" s="16">
        <v>37.2</v>
      </c>
      <c r="H256" s="5">
        <v>41.6</v>
      </c>
      <c r="I256" s="5">
        <v>37.2</v>
      </c>
      <c r="L256" s="5">
        <v>38.5</v>
      </c>
      <c r="N256" s="5">
        <v>36.6</v>
      </c>
      <c r="O256" s="16">
        <v>36.6</v>
      </c>
      <c r="P256" s="5">
        <v>35.8</v>
      </c>
      <c r="R256" s="5">
        <v>42.3</v>
      </c>
      <c r="V256" s="17">
        <v>39</v>
      </c>
      <c r="W256" s="24">
        <f t="shared" si="17"/>
        <v>39.18181818181819</v>
      </c>
      <c r="X256" s="20">
        <v>36063</v>
      </c>
      <c r="Y256" s="25">
        <f t="shared" si="18"/>
        <v>0.04962269421718974</v>
      </c>
      <c r="Z256" s="25"/>
      <c r="AA256" s="25">
        <f t="shared" si="21"/>
        <v>0.058352505607477505</v>
      </c>
      <c r="AB256" s="25">
        <f t="shared" si="20"/>
        <v>0.04990210997039951</v>
      </c>
      <c r="AC256">
        <v>0.05323655437397998</v>
      </c>
      <c r="AD256">
        <v>0.04990210997039951</v>
      </c>
    </row>
    <row r="257" spans="1:30" ht="12.75">
      <c r="A257" s="3">
        <f t="shared" si="19"/>
        <v>36064</v>
      </c>
      <c r="B257" s="3"/>
      <c r="C257" s="3"/>
      <c r="D257" s="5">
        <v>39</v>
      </c>
      <c r="F257" s="5">
        <v>53.1</v>
      </c>
      <c r="G257" s="16">
        <v>37.2</v>
      </c>
      <c r="H257" s="5">
        <v>42.7</v>
      </c>
      <c r="I257" s="5">
        <v>36.1</v>
      </c>
      <c r="L257" s="5">
        <v>44.3</v>
      </c>
      <c r="N257" s="5">
        <v>35.8</v>
      </c>
      <c r="O257" s="16">
        <v>38.2</v>
      </c>
      <c r="P257" s="5">
        <v>35</v>
      </c>
      <c r="R257" s="5">
        <v>41.5</v>
      </c>
      <c r="V257" s="17">
        <v>39</v>
      </c>
      <c r="W257" s="24">
        <f t="shared" si="17"/>
        <v>40.17272727272727</v>
      </c>
      <c r="X257" s="20">
        <v>36064</v>
      </c>
      <c r="Y257" s="25">
        <f t="shared" si="18"/>
        <v>0.05087765330528107</v>
      </c>
      <c r="Z257" s="25"/>
      <c r="AA257" s="25">
        <f t="shared" si="21"/>
        <v>0.05859325954154748</v>
      </c>
      <c r="AB257" s="25">
        <f t="shared" si="20"/>
        <v>0.04973269871735442</v>
      </c>
      <c r="AC257">
        <v>0.05404453365842621</v>
      </c>
      <c r="AD257">
        <v>0.04973269871735442</v>
      </c>
    </row>
    <row r="258" spans="1:30" ht="12.75">
      <c r="A258" s="3">
        <f t="shared" si="19"/>
        <v>36065</v>
      </c>
      <c r="B258" s="3"/>
      <c r="C258" s="3"/>
      <c r="D258" s="5">
        <v>39</v>
      </c>
      <c r="F258" s="5">
        <v>53.1</v>
      </c>
      <c r="G258" s="16">
        <v>36.1</v>
      </c>
      <c r="H258" s="5">
        <v>38.3</v>
      </c>
      <c r="I258" s="5">
        <v>35.1</v>
      </c>
      <c r="L258" s="5">
        <v>55.5</v>
      </c>
      <c r="N258" s="5">
        <v>36.6</v>
      </c>
      <c r="O258" s="16">
        <v>38.2</v>
      </c>
      <c r="P258" s="5">
        <v>35.8</v>
      </c>
      <c r="R258" s="5">
        <v>44</v>
      </c>
      <c r="V258" s="17">
        <v>37.4</v>
      </c>
      <c r="W258" s="24">
        <f t="shared" si="17"/>
        <v>40.82727272727273</v>
      </c>
      <c r="X258" s="20">
        <v>36065</v>
      </c>
      <c r="Y258" s="25">
        <f t="shared" si="18"/>
        <v>0.05170661710658912</v>
      </c>
      <c r="Z258" s="25"/>
      <c r="AA258" s="25">
        <f t="shared" si="21"/>
        <v>0.05875480514159251</v>
      </c>
      <c r="AB258" s="25">
        <f t="shared" si="20"/>
        <v>0.04989167201044715</v>
      </c>
      <c r="AC258">
        <v>0.05501073308619486</v>
      </c>
      <c r="AD258">
        <v>0.04989167201044715</v>
      </c>
    </row>
    <row r="259" spans="1:30" ht="12.75">
      <c r="A259" s="3">
        <f t="shared" si="19"/>
        <v>36066</v>
      </c>
      <c r="B259" s="3"/>
      <c r="C259" s="3"/>
      <c r="D259" s="5">
        <v>38</v>
      </c>
      <c r="F259" s="5">
        <v>51.9</v>
      </c>
      <c r="G259" s="16">
        <v>36.1</v>
      </c>
      <c r="H259" s="5">
        <v>69.2</v>
      </c>
      <c r="I259" s="5">
        <v>35.1</v>
      </c>
      <c r="L259" s="5">
        <v>62.1</v>
      </c>
      <c r="N259" s="5">
        <v>38.2</v>
      </c>
      <c r="O259" s="16">
        <v>37.4</v>
      </c>
      <c r="P259" s="5">
        <v>36.6</v>
      </c>
      <c r="V259" s="17">
        <v>36.6</v>
      </c>
      <c r="W259" s="24">
        <f t="shared" si="17"/>
        <v>44.12</v>
      </c>
      <c r="X259" s="20">
        <v>36066</v>
      </c>
      <c r="Y259" s="25">
        <f t="shared" si="18"/>
        <v>0.055876765562613735</v>
      </c>
      <c r="Z259" s="25"/>
      <c r="AA259" s="25">
        <f t="shared" si="21"/>
        <v>0.05903174045595542</v>
      </c>
      <c r="AB259" s="25">
        <f t="shared" si="20"/>
        <v>0.050607228958381795</v>
      </c>
      <c r="AC259">
        <v>0.05616287123982613</v>
      </c>
      <c r="AD259">
        <v>0.050607228958381795</v>
      </c>
    </row>
    <row r="260" spans="1:30" ht="12.75">
      <c r="A260" s="3">
        <f t="shared" si="19"/>
        <v>36067</v>
      </c>
      <c r="B260" s="3"/>
      <c r="C260" s="3"/>
      <c r="D260" s="5">
        <v>38</v>
      </c>
      <c r="F260" s="5">
        <v>49.6</v>
      </c>
      <c r="G260" s="16">
        <v>36.1</v>
      </c>
      <c r="H260" s="5">
        <v>97.6</v>
      </c>
      <c r="I260" s="5">
        <v>35.1</v>
      </c>
      <c r="L260" s="5">
        <v>67.6</v>
      </c>
      <c r="N260" s="5">
        <v>38.2</v>
      </c>
      <c r="O260" s="16">
        <v>37.4</v>
      </c>
      <c r="P260" s="5">
        <v>36.6</v>
      </c>
      <c r="V260" s="17">
        <v>36.6</v>
      </c>
      <c r="W260" s="24">
        <f t="shared" si="17"/>
        <v>47.28</v>
      </c>
      <c r="X260" s="20">
        <v>36067</v>
      </c>
      <c r="Y260" s="25">
        <f t="shared" si="18"/>
        <v>0.0598788185811509</v>
      </c>
      <c r="Z260" s="25"/>
      <c r="AA260" s="25">
        <f t="shared" si="21"/>
        <v>0.05903307728801154</v>
      </c>
      <c r="AB260" s="25">
        <f t="shared" si="20"/>
        <v>0.05186444644144464</v>
      </c>
      <c r="AC260">
        <v>0.05730668608687314</v>
      </c>
      <c r="AD260">
        <v>0.05186444644144464</v>
      </c>
    </row>
    <row r="261" spans="1:30" ht="12.75">
      <c r="A261" s="3">
        <f t="shared" si="19"/>
        <v>36068</v>
      </c>
      <c r="B261" s="3"/>
      <c r="C261" s="3"/>
      <c r="D261" s="5">
        <v>37</v>
      </c>
      <c r="F261" s="5">
        <v>49.6</v>
      </c>
      <c r="G261" s="16">
        <v>36.1</v>
      </c>
      <c r="H261" s="5">
        <v>93.4</v>
      </c>
      <c r="I261" s="5">
        <v>35.1</v>
      </c>
      <c r="L261" s="5">
        <v>69</v>
      </c>
      <c r="N261" s="5">
        <v>39.8</v>
      </c>
      <c r="O261" s="16">
        <v>38.2</v>
      </c>
      <c r="P261" s="5">
        <v>36.6</v>
      </c>
      <c r="V261" s="17">
        <v>36.6</v>
      </c>
      <c r="W261" s="24">
        <f t="shared" si="17"/>
        <v>47.14</v>
      </c>
      <c r="X261" s="20">
        <v>36068</v>
      </c>
      <c r="Y261" s="25">
        <f t="shared" si="18"/>
        <v>0.05970151243476001</v>
      </c>
      <c r="Z261" s="25"/>
      <c r="AA261" s="25">
        <f t="shared" si="21"/>
        <v>0.059126092655284866</v>
      </c>
      <c r="AB261" s="25">
        <f t="shared" si="20"/>
        <v>0.053335137602133334</v>
      </c>
      <c r="AC261">
        <v>0.05846038220267507</v>
      </c>
      <c r="AD261">
        <v>0.053335137602133334</v>
      </c>
    </row>
    <row r="262" spans="4:30" ht="12.75">
      <c r="D262" s="5">
        <v>41.33333333333333</v>
      </c>
      <c r="F262" s="5">
        <v>50.7</v>
      </c>
      <c r="G262" s="16">
        <v>38.3</v>
      </c>
      <c r="H262" s="5">
        <v>89.2</v>
      </c>
      <c r="I262" s="5">
        <v>36.1</v>
      </c>
      <c r="L262" s="5">
        <v>69</v>
      </c>
      <c r="N262" s="5">
        <v>41.5</v>
      </c>
      <c r="O262" s="16">
        <v>39.8</v>
      </c>
      <c r="P262" s="5">
        <v>37.4</v>
      </c>
      <c r="V262" s="17">
        <v>35.8</v>
      </c>
      <c r="W262" s="24">
        <f t="shared" si="17"/>
        <v>47.913333333333334</v>
      </c>
      <c r="X262" s="24"/>
      <c r="Y262" s="25">
        <f t="shared" si="18"/>
        <v>0.06068091781482396</v>
      </c>
      <c r="Z262" s="25"/>
      <c r="AB262" s="25">
        <f t="shared" si="20"/>
        <v>0.054638021159987796</v>
      </c>
      <c r="AC262">
        <v>0.05952080161561376</v>
      </c>
      <c r="AD262">
        <v>0.054638021159987796</v>
      </c>
    </row>
    <row r="263" spans="4:30" ht="12.75">
      <c r="D263" s="5">
        <v>45.66666666666666</v>
      </c>
      <c r="F263" s="5">
        <v>48.4</v>
      </c>
      <c r="G263" s="16">
        <v>41.6</v>
      </c>
      <c r="H263" s="5">
        <v>86.4</v>
      </c>
      <c r="I263" s="5">
        <v>36.1</v>
      </c>
      <c r="L263" s="5">
        <v>63.5</v>
      </c>
      <c r="N263" s="5">
        <v>40.6</v>
      </c>
      <c r="O263" s="16">
        <v>42.3</v>
      </c>
      <c r="P263" s="5">
        <v>37.4</v>
      </c>
      <c r="V263" s="17">
        <v>36.6</v>
      </c>
      <c r="W263" s="24">
        <f t="shared" si="17"/>
        <v>47.85666666666667</v>
      </c>
      <c r="X263" s="24"/>
      <c r="Y263" s="25">
        <f t="shared" si="18"/>
        <v>0.060609151041284795</v>
      </c>
      <c r="Z263" s="25"/>
      <c r="AB263" s="25">
        <f t="shared" si="20"/>
        <v>0.05611926625796166</v>
      </c>
      <c r="AC263">
        <v>0.061018857627977575</v>
      </c>
      <c r="AD263">
        <v>0.05611926625796166</v>
      </c>
    </row>
    <row r="264" spans="4:30" ht="12.75">
      <c r="D264" s="5">
        <v>50</v>
      </c>
      <c r="F264" s="5">
        <v>47.2</v>
      </c>
      <c r="G264" s="16">
        <v>40.5</v>
      </c>
      <c r="H264" s="5">
        <v>85.1</v>
      </c>
      <c r="I264" s="5">
        <v>37.2</v>
      </c>
      <c r="L264" s="5">
        <v>63.5</v>
      </c>
      <c r="O264" s="16">
        <v>44.8</v>
      </c>
      <c r="V264" s="17">
        <v>38.2</v>
      </c>
      <c r="W264" s="24">
        <f t="shared" si="17"/>
        <v>50.8125</v>
      </c>
      <c r="X264" s="24"/>
      <c r="Y264" s="25">
        <f t="shared" si="18"/>
        <v>0.06435263259633524</v>
      </c>
      <c r="Z264" s="25"/>
      <c r="AB264" s="25">
        <f t="shared" si="20"/>
        <v>0.05796050855535485</v>
      </c>
      <c r="AC264">
        <v>0.06273294496960204</v>
      </c>
      <c r="AD264">
        <v>0.05796050855535485</v>
      </c>
    </row>
    <row r="265" spans="4:30" ht="12.75">
      <c r="D265" s="5">
        <v>54.33333333333332</v>
      </c>
      <c r="F265" s="5">
        <v>47.2</v>
      </c>
      <c r="G265" s="16">
        <v>40.5</v>
      </c>
      <c r="H265" s="5">
        <v>83.7</v>
      </c>
      <c r="I265" s="5">
        <v>38.3</v>
      </c>
      <c r="L265" s="5">
        <v>64.8</v>
      </c>
      <c r="O265" s="16">
        <v>43.1</v>
      </c>
      <c r="V265" s="17">
        <v>38.2</v>
      </c>
      <c r="W265" s="24">
        <f aca="true" t="shared" si="22" ref="W265:W277">AVERAGE(D265:V265)</f>
        <v>51.26666666666667</v>
      </c>
      <c r="X265" s="24"/>
      <c r="Y265" s="25">
        <f aca="true" t="shared" si="23" ref="Y265:Y277">+W265/$W$136</f>
        <v>0.06492782217837711</v>
      </c>
      <c r="Z265" s="25"/>
      <c r="AB265" s="25">
        <f t="shared" si="20"/>
        <v>0.05971677966449186</v>
      </c>
      <c r="AC265">
        <v>0.0639637259468219</v>
      </c>
      <c r="AD265">
        <v>0.05971677966449186</v>
      </c>
    </row>
    <row r="266" spans="4:30" ht="12.75">
      <c r="D266" s="5">
        <v>58.66666666666665</v>
      </c>
      <c r="F266" s="5">
        <v>47.2</v>
      </c>
      <c r="G266" s="16">
        <v>40.5</v>
      </c>
      <c r="H266" s="5">
        <v>82.4</v>
      </c>
      <c r="I266" s="5">
        <v>37.2</v>
      </c>
      <c r="L266" s="5">
        <v>62.1</v>
      </c>
      <c r="O266" s="16">
        <v>60.5</v>
      </c>
      <c r="V266" s="17">
        <v>37.4</v>
      </c>
      <c r="W266" s="24">
        <f t="shared" si="22"/>
        <v>53.24583333333333</v>
      </c>
      <c r="X266" s="24"/>
      <c r="Y266" s="25">
        <f t="shared" si="23"/>
        <v>0.0674343822836054</v>
      </c>
      <c r="Z266" s="25"/>
      <c r="AB266" s="25">
        <f t="shared" si="20"/>
        <v>0.06168275031161889</v>
      </c>
      <c r="AC266">
        <v>0.06481587003220354</v>
      </c>
      <c r="AD266">
        <v>0.06168275031161889</v>
      </c>
    </row>
    <row r="267" spans="4:30" ht="12.75">
      <c r="D267" s="5">
        <v>63</v>
      </c>
      <c r="F267" s="5">
        <v>45</v>
      </c>
      <c r="G267" s="16">
        <v>49.6</v>
      </c>
      <c r="H267" s="5">
        <v>79.7</v>
      </c>
      <c r="I267" s="5">
        <v>36.1</v>
      </c>
      <c r="L267" s="5">
        <v>59.4</v>
      </c>
      <c r="V267" s="17">
        <v>37.4</v>
      </c>
      <c r="W267" s="24">
        <f t="shared" si="22"/>
        <v>52.885714285714286</v>
      </c>
      <c r="X267" s="24"/>
      <c r="Y267" s="25">
        <f t="shared" si="23"/>
        <v>0.06697830142235335</v>
      </c>
      <c r="Z267" s="25"/>
      <c r="AB267" s="25">
        <f t="shared" si="20"/>
        <v>0.06307044229408634</v>
      </c>
      <c r="AC267">
        <v>0.06558757392649531</v>
      </c>
      <c r="AD267">
        <v>0.06307044229408634</v>
      </c>
    </row>
    <row r="268" spans="4:30" ht="12.75">
      <c r="D268" s="5">
        <v>64</v>
      </c>
      <c r="F268" s="5">
        <v>45</v>
      </c>
      <c r="G268" s="16">
        <v>46.1</v>
      </c>
      <c r="H268" s="5">
        <v>78.3</v>
      </c>
      <c r="I268" s="5">
        <v>35.1</v>
      </c>
      <c r="L268" s="5">
        <v>55.5</v>
      </c>
      <c r="V268" s="17">
        <v>36.6</v>
      </c>
      <c r="W268" s="24">
        <f t="shared" si="22"/>
        <v>51.51428571428572</v>
      </c>
      <c r="X268" s="24"/>
      <c r="Y268" s="25">
        <f t="shared" si="23"/>
        <v>0.06524142488627936</v>
      </c>
      <c r="Z268" s="25"/>
      <c r="AB268" s="25">
        <f t="shared" si="20"/>
        <v>0.0637407680822274</v>
      </c>
      <c r="AC268">
        <v>0.06563358909305865</v>
      </c>
      <c r="AD268">
        <v>0.0637407680822274</v>
      </c>
    </row>
    <row r="269" spans="4:30" ht="12.75">
      <c r="D269" s="5">
        <v>63</v>
      </c>
      <c r="F269" s="5">
        <v>43.8</v>
      </c>
      <c r="G269" s="16">
        <v>40.5</v>
      </c>
      <c r="H269" s="5">
        <v>77</v>
      </c>
      <c r="I269" s="5">
        <v>35.1</v>
      </c>
      <c r="L269" s="5">
        <v>64.8</v>
      </c>
      <c r="V269" s="17">
        <v>41.5</v>
      </c>
      <c r="W269" s="24">
        <f t="shared" si="22"/>
        <v>52.24285714285715</v>
      </c>
      <c r="X269" s="24"/>
      <c r="Y269" s="25">
        <f t="shared" si="23"/>
        <v>0.06616414054606867</v>
      </c>
      <c r="Z269" s="25"/>
      <c r="AB269" s="25">
        <f t="shared" si="20"/>
        <v>0.06454859659614098</v>
      </c>
      <c r="AC269">
        <v>0.06573575120597912</v>
      </c>
      <c r="AD269">
        <v>0.06454859659614098</v>
      </c>
    </row>
    <row r="270" spans="4:30" ht="12.75">
      <c r="D270" s="5">
        <v>59</v>
      </c>
      <c r="F270" s="5">
        <v>42.7</v>
      </c>
      <c r="G270" s="16">
        <v>50.7</v>
      </c>
      <c r="H270" s="5">
        <v>78.3</v>
      </c>
      <c r="I270" s="5">
        <v>48.4</v>
      </c>
      <c r="L270" s="5">
        <v>74.8</v>
      </c>
      <c r="V270" s="17">
        <v>39.8</v>
      </c>
      <c r="W270" s="24">
        <f t="shared" si="22"/>
        <v>56.24285714285714</v>
      </c>
      <c r="X270" s="24"/>
      <c r="Y270" s="25">
        <f t="shared" si="23"/>
        <v>0.07123003044295113</v>
      </c>
      <c r="Z270" s="25"/>
      <c r="AB270" s="25">
        <f t="shared" si="20"/>
        <v>0.06586723567465688</v>
      </c>
      <c r="AC270">
        <v>0.06615396856079953</v>
      </c>
      <c r="AD270">
        <v>0.06586723567465688</v>
      </c>
    </row>
    <row r="271" spans="4:30" ht="12.75">
      <c r="D271" s="5">
        <v>57</v>
      </c>
      <c r="G271" s="16">
        <v>65.4</v>
      </c>
      <c r="H271" s="5">
        <v>79.7</v>
      </c>
      <c r="I271" s="5">
        <v>48.4</v>
      </c>
      <c r="L271" s="5">
        <v>69</v>
      </c>
      <c r="V271" s="17">
        <v>37.4</v>
      </c>
      <c r="W271" s="24">
        <f t="shared" si="22"/>
        <v>59.48333333333333</v>
      </c>
      <c r="X271" s="24"/>
      <c r="Y271" s="25">
        <f t="shared" si="23"/>
        <v>0.07533400434155652</v>
      </c>
      <c r="Z271" s="25"/>
      <c r="AB271" s="25">
        <f t="shared" si="20"/>
        <v>0.06770784233719085</v>
      </c>
      <c r="AC271">
        <v>0.06655002695505058</v>
      </c>
      <c r="AD271">
        <v>0.06770784233719085</v>
      </c>
    </row>
    <row r="272" spans="4:30" ht="12.75">
      <c r="D272" s="5">
        <v>56</v>
      </c>
      <c r="G272" s="16">
        <v>53.1</v>
      </c>
      <c r="H272" s="5">
        <v>78.3</v>
      </c>
      <c r="I272" s="5">
        <v>38.3</v>
      </c>
      <c r="L272" s="5">
        <v>66.2</v>
      </c>
      <c r="V272" s="17">
        <v>36.6</v>
      </c>
      <c r="W272" s="24">
        <f t="shared" si="22"/>
        <v>54.75</v>
      </c>
      <c r="X272" s="24"/>
      <c r="Y272" s="25">
        <f t="shared" si="23"/>
        <v>0.06933936796357892</v>
      </c>
      <c r="Z272" s="25"/>
      <c r="AB272" s="25">
        <f>AVERAGE(Y265:Y272)</f>
        <v>0.06833118425809631</v>
      </c>
      <c r="AC272">
        <v>0.06671905729033636</v>
      </c>
      <c r="AD272">
        <v>0.06833118425809631</v>
      </c>
    </row>
    <row r="273" spans="4:30" ht="12.75">
      <c r="D273" s="5">
        <v>54</v>
      </c>
      <c r="G273" s="16">
        <v>51.9</v>
      </c>
      <c r="H273" s="5">
        <v>77</v>
      </c>
      <c r="I273" s="5">
        <v>35.1</v>
      </c>
      <c r="V273" s="17">
        <v>36.6</v>
      </c>
      <c r="W273" s="24">
        <f t="shared" si="22"/>
        <v>50.92</v>
      </c>
      <c r="X273" s="24"/>
      <c r="Y273" s="25">
        <f t="shared" si="23"/>
        <v>0.06448877838731396</v>
      </c>
      <c r="Z273" s="25"/>
      <c r="AB273" s="25">
        <f>AVERAGE(Y266:Y273)</f>
        <v>0.06827630378421341</v>
      </c>
      <c r="AC273">
        <v>0.06686832688299964</v>
      </c>
      <c r="AD273">
        <v>0.06827630378421341</v>
      </c>
    </row>
    <row r="274" spans="4:30" ht="12.75">
      <c r="D274" s="5">
        <v>53</v>
      </c>
      <c r="G274" s="16">
        <v>65.4</v>
      </c>
      <c r="H274" s="5">
        <v>74.4</v>
      </c>
      <c r="I274" s="5">
        <v>36.1</v>
      </c>
      <c r="V274" s="17">
        <v>37.4</v>
      </c>
      <c r="W274" s="24">
        <f t="shared" si="22"/>
        <v>53.260000000000005</v>
      </c>
      <c r="X274" s="24"/>
      <c r="Y274" s="25">
        <f t="shared" si="23"/>
        <v>0.0674523239769902</v>
      </c>
      <c r="Z274" s="25"/>
      <c r="AB274" s="25">
        <f>AVERAGE(Y267:Y274)</f>
        <v>0.06827854649588651</v>
      </c>
      <c r="AC274">
        <v>0.06681686730112639</v>
      </c>
      <c r="AD274">
        <v>0.06827854649588651</v>
      </c>
    </row>
    <row r="275" spans="4:30" ht="12.75">
      <c r="D275" s="5">
        <v>54</v>
      </c>
      <c r="G275" s="16">
        <v>61.6</v>
      </c>
      <c r="I275" s="5">
        <v>38.3</v>
      </c>
      <c r="V275" s="17">
        <v>37.4</v>
      </c>
      <c r="W275" s="24">
        <f t="shared" si="22"/>
        <v>47.824999999999996</v>
      </c>
      <c r="X275" s="24"/>
      <c r="Y275" s="25">
        <f t="shared" si="23"/>
        <v>0.06056904607960113</v>
      </c>
      <c r="Z275" s="25"/>
      <c r="AB275" s="25">
        <f>AVERAGE(Y268:Y275)</f>
        <v>0.06747738957804249</v>
      </c>
      <c r="AC275">
        <v>0.0668007238890037</v>
      </c>
      <c r="AD275">
        <v>0.06747738957804249</v>
      </c>
    </row>
    <row r="276" spans="4:26" ht="12.75">
      <c r="D276" s="5">
        <v>53</v>
      </c>
      <c r="G276" s="16">
        <v>64.1</v>
      </c>
      <c r="I276" s="5">
        <v>40.5</v>
      </c>
      <c r="V276" s="17">
        <v>35.8</v>
      </c>
      <c r="W276" s="24">
        <f t="shared" si="22"/>
        <v>48.349999999999994</v>
      </c>
      <c r="X276" s="24"/>
      <c r="Y276" s="25">
        <f t="shared" si="23"/>
        <v>0.061233944128566954</v>
      </c>
      <c r="Z276" s="25"/>
    </row>
    <row r="277" spans="4:26" ht="12.75">
      <c r="D277" s="5">
        <v>54</v>
      </c>
      <c r="G277" s="16">
        <v>64.1</v>
      </c>
      <c r="I277" s="5">
        <v>40.5</v>
      </c>
      <c r="W277" s="24">
        <f t="shared" si="22"/>
        <v>52.86666666666667</v>
      </c>
      <c r="X277" s="24"/>
      <c r="Y277" s="25">
        <f t="shared" si="23"/>
        <v>0.0669541781371301</v>
      </c>
      <c r="Z277" s="25"/>
    </row>
    <row r="278" spans="4:9" ht="12.75">
      <c r="D278" s="5">
        <v>59</v>
      </c>
      <c r="G278" s="16">
        <v>60.4</v>
      </c>
      <c r="I278" s="5">
        <v>37.2</v>
      </c>
    </row>
    <row r="279" spans="7:9" ht="12.75">
      <c r="G279" s="16">
        <v>57.9</v>
      </c>
      <c r="I279" s="5">
        <v>35.1</v>
      </c>
    </row>
    <row r="280" spans="7:9" ht="12.75">
      <c r="G280" s="16">
        <v>49.6</v>
      </c>
      <c r="I280" s="5">
        <v>33</v>
      </c>
    </row>
    <row r="281" spans="7:9" ht="12.75">
      <c r="G281" s="16">
        <v>43.8</v>
      </c>
      <c r="I281" s="5">
        <v>35.1</v>
      </c>
    </row>
    <row r="282" spans="7:9" ht="12.75">
      <c r="G282" s="16">
        <v>46.1</v>
      </c>
      <c r="I282" s="5">
        <v>36.1</v>
      </c>
    </row>
    <row r="283" spans="7:9" ht="12.75">
      <c r="G283" s="16">
        <v>71.8</v>
      </c>
      <c r="I283" s="5">
        <v>34</v>
      </c>
    </row>
    <row r="284" spans="7:9" ht="12.75">
      <c r="G284" s="16">
        <v>79.7</v>
      </c>
      <c r="I284" s="5">
        <v>33</v>
      </c>
    </row>
    <row r="285" spans="7:9" ht="12.75">
      <c r="G285" s="16">
        <v>86.4</v>
      </c>
      <c r="I285" s="5">
        <v>34</v>
      </c>
    </row>
    <row r="286" spans="7:9" ht="12.75">
      <c r="G286" s="16">
        <v>83.7</v>
      </c>
      <c r="I286" s="5">
        <v>36.1</v>
      </c>
    </row>
    <row r="287" spans="7:9" ht="12.75">
      <c r="G287" s="16">
        <v>75.7</v>
      </c>
      <c r="I287" s="5">
        <v>36.1</v>
      </c>
    </row>
    <row r="288" spans="7:9" ht="12.75">
      <c r="G288" s="16">
        <v>70.5</v>
      </c>
      <c r="I288" s="5">
        <v>36.1</v>
      </c>
    </row>
    <row r="289" ht="12.75">
      <c r="I289" s="5">
        <v>35.1</v>
      </c>
    </row>
    <row r="290" ht="12.75">
      <c r="I290" s="5">
        <v>34</v>
      </c>
    </row>
    <row r="291" ht="12.75">
      <c r="I291" s="5">
        <v>33</v>
      </c>
    </row>
    <row r="292" ht="12.75">
      <c r="I292" s="5">
        <v>34</v>
      </c>
    </row>
    <row r="293" ht="12.75">
      <c r="I293" s="5">
        <v>37.2</v>
      </c>
    </row>
    <row r="294" ht="12.75">
      <c r="I294" s="5">
        <v>37.2</v>
      </c>
    </row>
    <row r="295" ht="12.75">
      <c r="I295" s="5">
        <v>37.2</v>
      </c>
    </row>
    <row r="296" ht="12.75">
      <c r="I296" s="5">
        <v>37.2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0"/>
  <sheetViews>
    <sheetView tabSelected="1" workbookViewId="0" topLeftCell="A1">
      <pane xSplit="1" ySplit="6" topLeftCell="G2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249" sqref="W249"/>
    </sheetView>
  </sheetViews>
  <sheetFormatPr defaultColWidth="9.140625" defaultRowHeight="12.75"/>
  <cols>
    <col min="1" max="1" width="22.00390625" style="2" customWidth="1"/>
    <col min="2" max="16384" width="9.140625" style="2" customWidth="1"/>
  </cols>
  <sheetData>
    <row r="1" spans="1:24" ht="12.75">
      <c r="A1" t="s">
        <v>16</v>
      </c>
      <c r="C1" s="1" t="s">
        <v>3</v>
      </c>
      <c r="D1" s="2">
        <f>MAX(D192:D297)</f>
        <v>984</v>
      </c>
      <c r="E1" s="2">
        <f>MAX(E192:E297)</f>
        <v>845</v>
      </c>
      <c r="F1" s="2">
        <f aca="true" t="shared" si="0" ref="F1:U1">MAX(F192:F297)</f>
        <v>675.2</v>
      </c>
      <c r="G1" s="2">
        <f t="shared" si="0"/>
        <v>195.5</v>
      </c>
      <c r="H1" s="2">
        <f t="shared" si="0"/>
        <v>738.9</v>
      </c>
      <c r="I1" s="2">
        <f t="shared" si="0"/>
        <v>364.5</v>
      </c>
      <c r="J1" s="2">
        <f t="shared" si="0"/>
        <v>195.5</v>
      </c>
      <c r="K1" s="2">
        <f t="shared" si="0"/>
        <v>1038</v>
      </c>
      <c r="L1" s="2">
        <f t="shared" si="0"/>
        <v>1900</v>
      </c>
      <c r="M1" s="2">
        <f t="shared" si="0"/>
        <v>445.4</v>
      </c>
      <c r="N1" s="2">
        <f t="shared" si="0"/>
        <v>642.5</v>
      </c>
      <c r="O1" s="2">
        <f t="shared" si="0"/>
        <v>331.6</v>
      </c>
      <c r="P1" s="2">
        <f t="shared" si="0"/>
        <v>399.3</v>
      </c>
      <c r="Q1" s="2">
        <f t="shared" si="0"/>
        <v>897.3</v>
      </c>
      <c r="R1" s="2">
        <f t="shared" si="0"/>
        <v>993.5</v>
      </c>
      <c r="S1" s="2">
        <f t="shared" si="0"/>
        <v>431.3</v>
      </c>
      <c r="T1" s="2">
        <f t="shared" si="0"/>
        <v>1912</v>
      </c>
      <c r="U1" s="2">
        <f t="shared" si="0"/>
        <v>1644</v>
      </c>
      <c r="V1" s="2">
        <f>MAX(V192:V297)</f>
        <v>368.8</v>
      </c>
      <c r="W1" s="13">
        <f>AVERAGE(D1:V1)</f>
        <v>789.5947368421051</v>
      </c>
      <c r="X1" t="s">
        <v>21</v>
      </c>
    </row>
    <row r="2" spans="1:24" ht="12.75">
      <c r="A2" t="s">
        <v>17</v>
      </c>
      <c r="C2" s="1" t="s">
        <v>4</v>
      </c>
      <c r="D2" s="2">
        <f aca="true" t="shared" si="1" ref="D2:V2">MATCH(D1,D192:D297,0)</f>
        <v>41</v>
      </c>
      <c r="E2" s="2">
        <f t="shared" si="1"/>
        <v>84</v>
      </c>
      <c r="F2" s="2">
        <f t="shared" si="1"/>
        <v>49</v>
      </c>
      <c r="G2" s="2">
        <f t="shared" si="1"/>
        <v>31</v>
      </c>
      <c r="H2" s="2">
        <f t="shared" si="1"/>
        <v>45</v>
      </c>
      <c r="I2" s="2">
        <f t="shared" si="1"/>
        <v>23</v>
      </c>
      <c r="J2" s="2">
        <f t="shared" si="1"/>
        <v>67</v>
      </c>
      <c r="K2" s="2">
        <f t="shared" si="1"/>
        <v>70</v>
      </c>
      <c r="L2" s="2">
        <f t="shared" si="1"/>
        <v>47</v>
      </c>
      <c r="M2" s="2">
        <f t="shared" si="1"/>
        <v>77</v>
      </c>
      <c r="N2" s="2">
        <f t="shared" si="1"/>
        <v>56</v>
      </c>
      <c r="O2" s="2">
        <f t="shared" si="1"/>
        <v>53</v>
      </c>
      <c r="P2" s="2">
        <f t="shared" si="1"/>
        <v>56</v>
      </c>
      <c r="Q2" s="2">
        <f t="shared" si="1"/>
        <v>90</v>
      </c>
      <c r="R2" s="2">
        <f t="shared" si="1"/>
        <v>61</v>
      </c>
      <c r="S2" s="2">
        <f t="shared" si="1"/>
        <v>72</v>
      </c>
      <c r="T2" s="2">
        <f t="shared" si="1"/>
        <v>65</v>
      </c>
      <c r="U2" s="2">
        <f t="shared" si="1"/>
        <v>77</v>
      </c>
      <c r="V2" s="2">
        <f t="shared" si="1"/>
        <v>42</v>
      </c>
      <c r="W2" s="13">
        <f>AVERAGE(D2:V2)</f>
        <v>58.21052631578947</v>
      </c>
      <c r="X2" t="s">
        <v>22</v>
      </c>
    </row>
    <row r="3" spans="1:24" ht="12.75">
      <c r="A3" t="s">
        <v>18</v>
      </c>
      <c r="D3" s="12">
        <f>VLOOKUP(D2,$B$192:$C$297,2)</f>
        <v>35926</v>
      </c>
      <c r="E3" s="12">
        <f>VLOOKUP(E2,$B$192:$C$297,2)</f>
        <v>35969</v>
      </c>
      <c r="F3" s="12">
        <f aca="true" t="shared" si="2" ref="F3:V3">VLOOKUP(F2,$B$192:$C$297,2)</f>
        <v>35934</v>
      </c>
      <c r="G3" s="12">
        <f t="shared" si="2"/>
        <v>35916</v>
      </c>
      <c r="H3" s="12">
        <f t="shared" si="2"/>
        <v>35930</v>
      </c>
      <c r="I3" s="12">
        <f t="shared" si="2"/>
        <v>35908</v>
      </c>
      <c r="J3" s="12">
        <f t="shared" si="2"/>
        <v>35952</v>
      </c>
      <c r="K3" s="12">
        <f t="shared" si="2"/>
        <v>35955</v>
      </c>
      <c r="L3" s="12">
        <f t="shared" si="2"/>
        <v>35932</v>
      </c>
      <c r="M3" s="12">
        <f t="shared" si="2"/>
        <v>35962</v>
      </c>
      <c r="N3" s="12">
        <f t="shared" si="2"/>
        <v>35941</v>
      </c>
      <c r="O3" s="12">
        <f t="shared" si="2"/>
        <v>35938</v>
      </c>
      <c r="P3" s="12">
        <f t="shared" si="2"/>
        <v>35941</v>
      </c>
      <c r="Q3" s="12">
        <f t="shared" si="2"/>
        <v>35975</v>
      </c>
      <c r="R3" s="12">
        <f t="shared" si="2"/>
        <v>35946</v>
      </c>
      <c r="S3" s="12">
        <f t="shared" si="2"/>
        <v>35957</v>
      </c>
      <c r="T3" s="12">
        <f t="shared" si="2"/>
        <v>35950</v>
      </c>
      <c r="U3" s="12">
        <f t="shared" si="2"/>
        <v>35962</v>
      </c>
      <c r="V3" s="12">
        <f t="shared" si="2"/>
        <v>35927</v>
      </c>
      <c r="W3" s="12">
        <f>ROUND(AVERAGE(D3:V3),0)</f>
        <v>35943</v>
      </c>
      <c r="X3" t="s">
        <v>23</v>
      </c>
    </row>
    <row r="4" spans="1:24" ht="12.75">
      <c r="A4" t="s">
        <v>19</v>
      </c>
      <c r="D4" s="28">
        <f aca="true" t="shared" si="3" ref="D4:U4">+D3-$W$3</f>
        <v>-17</v>
      </c>
      <c r="E4" s="28">
        <f t="shared" si="3"/>
        <v>26</v>
      </c>
      <c r="F4" s="28">
        <f t="shared" si="3"/>
        <v>-9</v>
      </c>
      <c r="G4" s="28">
        <f t="shared" si="3"/>
        <v>-27</v>
      </c>
      <c r="H4" s="28">
        <f t="shared" si="3"/>
        <v>-13</v>
      </c>
      <c r="I4" s="28">
        <f t="shared" si="3"/>
        <v>-35</v>
      </c>
      <c r="J4" s="28">
        <f t="shared" si="3"/>
        <v>9</v>
      </c>
      <c r="K4" s="28">
        <f t="shared" si="3"/>
        <v>12</v>
      </c>
      <c r="L4" s="28">
        <f t="shared" si="3"/>
        <v>-11</v>
      </c>
      <c r="M4" s="28">
        <f t="shared" si="3"/>
        <v>19</v>
      </c>
      <c r="N4" s="28">
        <f t="shared" si="3"/>
        <v>-2</v>
      </c>
      <c r="O4" s="28">
        <f t="shared" si="3"/>
        <v>-5</v>
      </c>
      <c r="P4" s="28">
        <f t="shared" si="3"/>
        <v>-2</v>
      </c>
      <c r="Q4" s="28">
        <f t="shared" si="3"/>
        <v>32</v>
      </c>
      <c r="R4" s="28">
        <f t="shared" si="3"/>
        <v>3</v>
      </c>
      <c r="S4" s="28">
        <f t="shared" si="3"/>
        <v>14</v>
      </c>
      <c r="T4" s="28">
        <f t="shared" si="3"/>
        <v>7</v>
      </c>
      <c r="U4" s="28">
        <f t="shared" si="3"/>
        <v>19</v>
      </c>
      <c r="V4" s="28">
        <f>+V3-$W$3</f>
        <v>-16</v>
      </c>
      <c r="W4" s="13">
        <f>COUNT(D4:V4)</f>
        <v>19</v>
      </c>
      <c r="X4" t="s">
        <v>25</v>
      </c>
    </row>
    <row r="5" spans="1:24" ht="12.75">
      <c r="A5" s="14" t="s">
        <v>20</v>
      </c>
      <c r="D5" s="27">
        <f aca="true" t="shared" si="4" ref="D5:V5">SUM(D191:D373)</f>
        <v>28260</v>
      </c>
      <c r="E5" s="27">
        <f t="shared" si="4"/>
        <v>37059</v>
      </c>
      <c r="F5" s="27">
        <f t="shared" si="4"/>
        <v>24636.200000000008</v>
      </c>
      <c r="G5" s="27">
        <f t="shared" si="4"/>
        <v>11055.800000000014</v>
      </c>
      <c r="H5" s="27">
        <f t="shared" si="4"/>
        <v>23725.300000000007</v>
      </c>
      <c r="I5" s="27">
        <f t="shared" si="4"/>
        <v>14458.900000000027</v>
      </c>
      <c r="J5" s="27">
        <f t="shared" si="4"/>
        <v>12615.400000000014</v>
      </c>
      <c r="K5" s="27">
        <f t="shared" si="4"/>
        <v>44139.90000000001</v>
      </c>
      <c r="L5" s="27">
        <f t="shared" si="4"/>
        <v>83743.10000000005</v>
      </c>
      <c r="M5" s="27">
        <f t="shared" si="4"/>
        <v>25492.399999999983</v>
      </c>
      <c r="N5" s="27">
        <f t="shared" si="4"/>
        <v>26677.49999999999</v>
      </c>
      <c r="O5" s="27">
        <f t="shared" si="4"/>
        <v>20810.500000000015</v>
      </c>
      <c r="P5" s="27">
        <f t="shared" si="4"/>
        <v>18128.69999999999</v>
      </c>
      <c r="Q5" s="27">
        <f t="shared" si="4"/>
        <v>35680.500000000015</v>
      </c>
      <c r="R5" s="27">
        <f t="shared" si="4"/>
        <v>25571.599999999984</v>
      </c>
      <c r="S5" s="27">
        <f t="shared" si="4"/>
        <v>22040.599999999984</v>
      </c>
      <c r="T5" s="27">
        <f t="shared" si="4"/>
        <v>47831.40000000001</v>
      </c>
      <c r="U5" s="27">
        <f t="shared" si="4"/>
        <v>40537.30000000001</v>
      </c>
      <c r="V5" s="27">
        <f t="shared" si="4"/>
        <v>18633.29999999999</v>
      </c>
      <c r="W5" s="13">
        <f>AVERAGE(D5:V5)</f>
        <v>29531.442105263166</v>
      </c>
      <c r="X5" t="s">
        <v>24</v>
      </c>
    </row>
    <row r="6" spans="4:25" ht="12.75">
      <c r="D6" s="2">
        <v>1989</v>
      </c>
      <c r="E6" s="2">
        <v>1990</v>
      </c>
      <c r="F6" s="2">
        <f aca="true" t="shared" si="5" ref="F6:R6">E6+1</f>
        <v>1991</v>
      </c>
      <c r="G6" s="2">
        <f t="shared" si="5"/>
        <v>1992</v>
      </c>
      <c r="H6" s="2">
        <f t="shared" si="5"/>
        <v>1993</v>
      </c>
      <c r="I6" s="2">
        <f t="shared" si="5"/>
        <v>1994</v>
      </c>
      <c r="J6" s="2">
        <f t="shared" si="5"/>
        <v>1995</v>
      </c>
      <c r="K6" s="2">
        <f t="shared" si="5"/>
        <v>1996</v>
      </c>
      <c r="L6" s="2">
        <f t="shared" si="5"/>
        <v>1997</v>
      </c>
      <c r="M6" s="2">
        <v>1998</v>
      </c>
      <c r="N6" s="2">
        <f t="shared" si="5"/>
        <v>1999</v>
      </c>
      <c r="O6" s="2">
        <v>2000</v>
      </c>
      <c r="P6" s="2">
        <f t="shared" si="5"/>
        <v>2001</v>
      </c>
      <c r="Q6" s="2">
        <v>2002</v>
      </c>
      <c r="R6" s="2">
        <f t="shared" si="5"/>
        <v>2003</v>
      </c>
      <c r="S6" s="2">
        <v>2004</v>
      </c>
      <c r="T6" s="2">
        <v>2005</v>
      </c>
      <c r="U6" s="2">
        <v>2006</v>
      </c>
      <c r="V6" s="2">
        <v>2007</v>
      </c>
      <c r="W6" s="2" t="s">
        <v>9</v>
      </c>
      <c r="X6" s="2" t="s">
        <v>14</v>
      </c>
      <c r="Y6" s="2" t="s">
        <v>15</v>
      </c>
    </row>
    <row r="7" spans="4:21" ht="12.75">
      <c r="D7" s="7"/>
      <c r="E7"/>
      <c r="F7"/>
      <c r="G7" s="8"/>
      <c r="H7"/>
      <c r="I7"/>
      <c r="J7"/>
      <c r="K7" s="8"/>
      <c r="L7"/>
      <c r="M7"/>
      <c r="N7"/>
      <c r="O7" s="8"/>
      <c r="P7"/>
      <c r="Q7"/>
      <c r="R7"/>
      <c r="S7" s="8"/>
      <c r="T7"/>
      <c r="U7"/>
    </row>
    <row r="8" spans="1:23" ht="12.75">
      <c r="A8" s="2" t="s">
        <v>1</v>
      </c>
      <c r="D8" s="7"/>
      <c r="E8"/>
      <c r="F8"/>
      <c r="G8" s="8"/>
      <c r="H8"/>
      <c r="I8"/>
      <c r="J8"/>
      <c r="K8" s="8"/>
      <c r="L8"/>
      <c r="M8"/>
      <c r="N8"/>
      <c r="O8" s="8"/>
      <c r="P8"/>
      <c r="Q8"/>
      <c r="R8"/>
      <c r="S8" s="8"/>
      <c r="T8"/>
      <c r="U8"/>
      <c r="W8" s="2">
        <f>MAX(W9:W374)</f>
        <v>789.5947368421051</v>
      </c>
    </row>
    <row r="9" spans="1:24" ht="12.75">
      <c r="A9" s="3">
        <v>36069</v>
      </c>
      <c r="B9" s="3"/>
      <c r="C9" s="3"/>
      <c r="D9" s="32"/>
      <c r="E9" s="32">
        <v>85</v>
      </c>
      <c r="F9" s="32">
        <v>40.5</v>
      </c>
      <c r="G9" s="33">
        <v>42.7</v>
      </c>
      <c r="H9" s="32">
        <v>60.4</v>
      </c>
      <c r="I9" s="32">
        <v>73.1</v>
      </c>
      <c r="J9" s="32">
        <v>37.2</v>
      </c>
      <c r="K9" s="33">
        <v>46.7</v>
      </c>
      <c r="L9" s="32">
        <v>43.1</v>
      </c>
      <c r="M9" s="32">
        <v>67.9</v>
      </c>
      <c r="N9" s="32">
        <v>39</v>
      </c>
      <c r="O9" s="33">
        <v>39.8</v>
      </c>
      <c r="P9" s="32">
        <v>289.2</v>
      </c>
      <c r="Q9" s="32">
        <v>37.4</v>
      </c>
      <c r="R9" s="32">
        <v>51.6</v>
      </c>
      <c r="S9" s="33">
        <v>39.8</v>
      </c>
      <c r="T9" s="32">
        <v>94.6</v>
      </c>
      <c r="U9" s="34">
        <v>69.6</v>
      </c>
      <c r="V9" s="34">
        <v>39</v>
      </c>
      <c r="W9" s="32">
        <f>AVERAGE(D9:V9)</f>
        <v>66.47777777777776</v>
      </c>
      <c r="X9" s="26">
        <f aca="true" t="shared" si="6" ref="X9:X72">+W9/$W$249</f>
        <v>0.08419227570291073</v>
      </c>
    </row>
    <row r="10" spans="1:24" ht="12.75">
      <c r="A10" s="3">
        <f>A9+1</f>
        <v>36070</v>
      </c>
      <c r="B10" s="3"/>
      <c r="C10" s="3"/>
      <c r="D10" s="32"/>
      <c r="E10" s="32">
        <v>81</v>
      </c>
      <c r="F10" s="32">
        <v>47.2</v>
      </c>
      <c r="G10" s="33">
        <v>41.6</v>
      </c>
      <c r="H10" s="32">
        <v>56.7</v>
      </c>
      <c r="I10" s="32">
        <v>70.5</v>
      </c>
      <c r="J10" s="32">
        <v>39.4</v>
      </c>
      <c r="K10" s="33">
        <v>44.3</v>
      </c>
      <c r="L10" s="32">
        <v>40.8</v>
      </c>
      <c r="M10" s="32">
        <v>65.4</v>
      </c>
      <c r="N10" s="32">
        <v>41.5</v>
      </c>
      <c r="O10" s="33">
        <v>39.8</v>
      </c>
      <c r="P10" s="32">
        <v>173.6</v>
      </c>
      <c r="Q10" s="32">
        <v>36.6</v>
      </c>
      <c r="R10" s="32">
        <v>50.8</v>
      </c>
      <c r="S10" s="33">
        <v>39.8</v>
      </c>
      <c r="T10" s="32">
        <v>90.8</v>
      </c>
      <c r="U10" s="34">
        <v>71.5</v>
      </c>
      <c r="V10" s="34">
        <v>39</v>
      </c>
      <c r="W10" s="32">
        <f aca="true" t="shared" si="7" ref="W10:W73">AVERAGE(D10:V10)</f>
        <v>59.461111111111094</v>
      </c>
      <c r="X10" s="26">
        <f t="shared" si="6"/>
        <v>0.07530586050879605</v>
      </c>
    </row>
    <row r="11" spans="1:24" ht="12.75">
      <c r="A11" s="3">
        <f aca="true" t="shared" si="8" ref="A11:A74">A10+1</f>
        <v>36071</v>
      </c>
      <c r="B11" s="3"/>
      <c r="C11" s="3"/>
      <c r="D11" s="32"/>
      <c r="E11" s="32">
        <v>74</v>
      </c>
      <c r="F11" s="32">
        <v>48.4</v>
      </c>
      <c r="G11" s="33">
        <v>41.6</v>
      </c>
      <c r="H11" s="32">
        <v>53.1</v>
      </c>
      <c r="I11" s="32">
        <v>71.8</v>
      </c>
      <c r="J11" s="32">
        <v>39.4</v>
      </c>
      <c r="K11" s="33">
        <v>73.3</v>
      </c>
      <c r="L11" s="32">
        <v>39.6</v>
      </c>
      <c r="M11" s="32">
        <v>64.1</v>
      </c>
      <c r="N11" s="32">
        <v>43.1</v>
      </c>
      <c r="O11" s="33">
        <v>39</v>
      </c>
      <c r="P11" s="32">
        <v>140</v>
      </c>
      <c r="Q11" s="32">
        <v>37.4</v>
      </c>
      <c r="R11" s="32">
        <v>49</v>
      </c>
      <c r="S11" s="33">
        <v>39</v>
      </c>
      <c r="T11" s="32">
        <v>87.1</v>
      </c>
      <c r="U11" s="34">
        <v>63.2</v>
      </c>
      <c r="V11" s="34">
        <v>39</v>
      </c>
      <c r="W11" s="32">
        <f t="shared" si="7"/>
        <v>57.89444444444444</v>
      </c>
      <c r="X11" s="26">
        <f t="shared" si="6"/>
        <v>0.07332172029918375</v>
      </c>
    </row>
    <row r="12" spans="1:24" ht="12.75">
      <c r="A12" s="3">
        <f t="shared" si="8"/>
        <v>36072</v>
      </c>
      <c r="B12" s="3"/>
      <c r="C12" s="3"/>
      <c r="D12" s="32"/>
      <c r="E12" s="32">
        <v>72</v>
      </c>
      <c r="F12" s="32">
        <v>50.7</v>
      </c>
      <c r="G12" s="33">
        <v>41.6</v>
      </c>
      <c r="H12" s="32">
        <v>53.1</v>
      </c>
      <c r="I12" s="32">
        <v>69.2</v>
      </c>
      <c r="J12" s="32">
        <v>37.2</v>
      </c>
      <c r="K12" s="33">
        <v>85.3</v>
      </c>
      <c r="L12" s="32">
        <v>37.4</v>
      </c>
      <c r="M12" s="32">
        <v>69.2</v>
      </c>
      <c r="N12" s="32">
        <v>40.6</v>
      </c>
      <c r="O12" s="33">
        <v>39</v>
      </c>
      <c r="P12" s="32">
        <v>109</v>
      </c>
      <c r="Q12" s="32">
        <v>37.4</v>
      </c>
      <c r="R12" s="32">
        <v>48.2</v>
      </c>
      <c r="S12" s="33">
        <v>38.2</v>
      </c>
      <c r="T12" s="32">
        <v>81.8</v>
      </c>
      <c r="U12" s="34">
        <v>64.1</v>
      </c>
      <c r="V12" s="34">
        <v>38.2</v>
      </c>
      <c r="W12" s="32">
        <f t="shared" si="7"/>
        <v>56.23333333333334</v>
      </c>
      <c r="X12" s="26">
        <f t="shared" si="6"/>
        <v>0.07121796880033952</v>
      </c>
    </row>
    <row r="13" spans="1:24" ht="12.75">
      <c r="A13" s="3">
        <f t="shared" si="8"/>
        <v>36073</v>
      </c>
      <c r="B13" s="3"/>
      <c r="D13" s="32">
        <v>33</v>
      </c>
      <c r="E13" s="32">
        <v>70</v>
      </c>
      <c r="F13" s="32">
        <v>56.7</v>
      </c>
      <c r="G13" s="33">
        <v>40.5</v>
      </c>
      <c r="H13" s="32">
        <v>51.9</v>
      </c>
      <c r="I13" s="32">
        <v>79.7</v>
      </c>
      <c r="J13" s="32">
        <v>38.3</v>
      </c>
      <c r="K13" s="33">
        <v>74.8</v>
      </c>
      <c r="L13" s="32">
        <v>36.3</v>
      </c>
      <c r="M13" s="32">
        <v>78.3</v>
      </c>
      <c r="N13" s="32">
        <v>39</v>
      </c>
      <c r="O13" s="33">
        <v>39</v>
      </c>
      <c r="P13" s="32">
        <v>83.5</v>
      </c>
      <c r="Q13" s="32">
        <v>38.2</v>
      </c>
      <c r="R13" s="32">
        <v>47.3</v>
      </c>
      <c r="S13" s="33">
        <v>37.4</v>
      </c>
      <c r="T13" s="32">
        <v>78.1</v>
      </c>
      <c r="U13" s="34">
        <v>59.6</v>
      </c>
      <c r="V13" s="34">
        <v>37.4</v>
      </c>
      <c r="W13" s="32">
        <f t="shared" si="7"/>
        <v>53.63157894736842</v>
      </c>
      <c r="X13" s="26">
        <f t="shared" si="6"/>
        <v>0.06792291848583218</v>
      </c>
    </row>
    <row r="14" spans="1:24" ht="12.75">
      <c r="A14" s="3">
        <f t="shared" si="8"/>
        <v>36074</v>
      </c>
      <c r="B14" s="3"/>
      <c r="C14" s="3"/>
      <c r="D14" s="32"/>
      <c r="E14" s="32">
        <v>68</v>
      </c>
      <c r="F14" s="32">
        <v>57.9</v>
      </c>
      <c r="G14" s="33">
        <v>40.5</v>
      </c>
      <c r="H14" s="32">
        <v>51.9</v>
      </c>
      <c r="I14" s="32">
        <v>94.8</v>
      </c>
      <c r="J14" s="32">
        <v>37.2</v>
      </c>
      <c r="K14" s="33">
        <v>69</v>
      </c>
      <c r="L14" s="32">
        <v>35.2</v>
      </c>
      <c r="M14" s="32">
        <v>87.8</v>
      </c>
      <c r="N14" s="32">
        <v>37.4</v>
      </c>
      <c r="O14" s="33">
        <v>37.4</v>
      </c>
      <c r="P14" s="32">
        <v>76.2</v>
      </c>
      <c r="Q14" s="32">
        <v>39</v>
      </c>
      <c r="R14" s="32">
        <v>47.3</v>
      </c>
      <c r="S14" s="33">
        <v>37.4</v>
      </c>
      <c r="T14" s="32">
        <v>75.2</v>
      </c>
      <c r="U14" s="34">
        <v>56.9</v>
      </c>
      <c r="V14" s="34">
        <v>37.4</v>
      </c>
      <c r="W14" s="32">
        <f t="shared" si="7"/>
        <v>54.80555555555555</v>
      </c>
      <c r="X14" s="26">
        <f t="shared" si="6"/>
        <v>0.06940972754548007</v>
      </c>
    </row>
    <row r="15" spans="1:25" ht="12.75">
      <c r="A15" s="3">
        <f t="shared" si="8"/>
        <v>36075</v>
      </c>
      <c r="B15" s="3"/>
      <c r="C15" s="3"/>
      <c r="D15" s="32"/>
      <c r="E15" s="32">
        <v>67</v>
      </c>
      <c r="F15" s="32">
        <v>50.7</v>
      </c>
      <c r="G15" s="33">
        <v>39.4</v>
      </c>
      <c r="H15" s="32">
        <v>53.1</v>
      </c>
      <c r="I15" s="32">
        <v>87.8</v>
      </c>
      <c r="J15" s="32">
        <v>36.1</v>
      </c>
      <c r="K15" s="33">
        <v>64.8</v>
      </c>
      <c r="L15" s="32">
        <v>35.2</v>
      </c>
      <c r="M15" s="32">
        <v>83.7</v>
      </c>
      <c r="N15" s="32">
        <v>37.4</v>
      </c>
      <c r="O15" s="33">
        <v>37.4</v>
      </c>
      <c r="P15" s="32">
        <v>73.4</v>
      </c>
      <c r="Q15" s="32">
        <v>37.4</v>
      </c>
      <c r="R15" s="32">
        <v>46.5</v>
      </c>
      <c r="S15" s="33">
        <v>37.4</v>
      </c>
      <c r="T15" s="32">
        <v>75.2</v>
      </c>
      <c r="U15" s="34">
        <v>53.4</v>
      </c>
      <c r="V15" s="34">
        <v>37.4</v>
      </c>
      <c r="W15" s="32">
        <f t="shared" si="7"/>
        <v>52.96111111111111</v>
      </c>
      <c r="X15" s="26">
        <f t="shared" si="6"/>
        <v>0.06707378942636204</v>
      </c>
      <c r="Y15" s="26"/>
    </row>
    <row r="16" spans="1:24" ht="12.75">
      <c r="A16" s="3">
        <f t="shared" si="8"/>
        <v>36076</v>
      </c>
      <c r="B16" s="3"/>
      <c r="C16" s="3"/>
      <c r="D16" s="32"/>
      <c r="E16" s="32">
        <v>65</v>
      </c>
      <c r="F16" s="32">
        <v>48.4</v>
      </c>
      <c r="G16" s="33">
        <v>38.3</v>
      </c>
      <c r="H16" s="32">
        <v>51.9</v>
      </c>
      <c r="I16" s="32">
        <v>78.3</v>
      </c>
      <c r="J16" s="32">
        <v>35.1</v>
      </c>
      <c r="K16" s="33">
        <v>60.7</v>
      </c>
      <c r="L16" s="32">
        <v>35.2</v>
      </c>
      <c r="M16" s="32">
        <v>82.4</v>
      </c>
      <c r="N16" s="32">
        <v>36.6</v>
      </c>
      <c r="O16" s="33">
        <v>36.6</v>
      </c>
      <c r="P16" s="32">
        <v>70.5</v>
      </c>
      <c r="Q16" s="32">
        <v>36.6</v>
      </c>
      <c r="R16" s="32">
        <v>44.8</v>
      </c>
      <c r="S16" s="33">
        <v>38.2</v>
      </c>
      <c r="T16" s="32">
        <v>74.3</v>
      </c>
      <c r="U16" s="34">
        <v>52.5</v>
      </c>
      <c r="V16" s="34">
        <v>37.4</v>
      </c>
      <c r="W16" s="32">
        <f t="shared" si="7"/>
        <v>51.266666666666666</v>
      </c>
      <c r="X16" s="26">
        <f t="shared" si="6"/>
        <v>0.0649278221783771</v>
      </c>
    </row>
    <row r="17" spans="1:24" ht="12.75">
      <c r="A17" s="3">
        <f t="shared" si="8"/>
        <v>36077</v>
      </c>
      <c r="B17" s="3"/>
      <c r="C17" s="3"/>
      <c r="D17" s="32"/>
      <c r="E17" s="32">
        <v>63</v>
      </c>
      <c r="F17" s="32">
        <v>47.2</v>
      </c>
      <c r="G17" s="33">
        <v>37.2</v>
      </c>
      <c r="H17" s="32">
        <v>50.7</v>
      </c>
      <c r="I17" s="32">
        <v>74.4</v>
      </c>
      <c r="J17" s="32">
        <v>35.1</v>
      </c>
      <c r="K17" s="33">
        <v>59.4</v>
      </c>
      <c r="L17" s="32">
        <v>36.3</v>
      </c>
      <c r="M17" s="32">
        <v>81</v>
      </c>
      <c r="N17" s="32">
        <v>37.4</v>
      </c>
      <c r="O17" s="33">
        <v>59.6</v>
      </c>
      <c r="P17" s="32">
        <v>65.9</v>
      </c>
      <c r="Q17" s="32">
        <v>39</v>
      </c>
      <c r="R17" s="32">
        <v>43.1</v>
      </c>
      <c r="S17" s="33">
        <v>39.8</v>
      </c>
      <c r="T17" s="32">
        <v>72.4</v>
      </c>
      <c r="U17" s="34">
        <v>51.6</v>
      </c>
      <c r="V17" s="34">
        <v>37.4</v>
      </c>
      <c r="W17" s="32">
        <f t="shared" si="7"/>
        <v>51.69444444444444</v>
      </c>
      <c r="X17" s="26">
        <f t="shared" si="6"/>
        <v>0.06546959095901592</v>
      </c>
    </row>
    <row r="18" spans="1:24" ht="12.75">
      <c r="A18" s="3">
        <f t="shared" si="8"/>
        <v>36078</v>
      </c>
      <c r="B18" s="3"/>
      <c r="C18" s="3"/>
      <c r="D18" s="32"/>
      <c r="E18" s="32">
        <v>60</v>
      </c>
      <c r="F18" s="32">
        <v>47.2</v>
      </c>
      <c r="G18" s="33">
        <v>37.2</v>
      </c>
      <c r="H18" s="32">
        <v>47.2</v>
      </c>
      <c r="I18" s="32">
        <v>71.8</v>
      </c>
      <c r="J18" s="32">
        <v>34</v>
      </c>
      <c r="K18" s="33">
        <v>54.2</v>
      </c>
      <c r="L18" s="32">
        <v>35.2</v>
      </c>
      <c r="M18" s="32">
        <v>82.4</v>
      </c>
      <c r="N18" s="32">
        <v>37.4</v>
      </c>
      <c r="O18" s="33">
        <v>56.9</v>
      </c>
      <c r="P18" s="32">
        <v>63.2</v>
      </c>
      <c r="Q18" s="32">
        <v>38.2</v>
      </c>
      <c r="R18" s="32">
        <v>42.3</v>
      </c>
      <c r="S18" s="33">
        <v>39.8</v>
      </c>
      <c r="T18" s="32">
        <v>72.4</v>
      </c>
      <c r="U18" s="34">
        <v>49.9</v>
      </c>
      <c r="V18" s="34">
        <v>38.2</v>
      </c>
      <c r="W18" s="32">
        <f t="shared" si="7"/>
        <v>50.416666666666664</v>
      </c>
      <c r="X18" s="26">
        <f t="shared" si="6"/>
        <v>0.06385132057528957</v>
      </c>
    </row>
    <row r="19" spans="1:24" ht="12.75">
      <c r="A19" s="3">
        <f t="shared" si="8"/>
        <v>36079</v>
      </c>
      <c r="B19" s="3"/>
      <c r="D19" s="32">
        <v>32</v>
      </c>
      <c r="E19" s="32">
        <v>58</v>
      </c>
      <c r="F19" s="32">
        <v>50.7</v>
      </c>
      <c r="G19" s="33">
        <v>34</v>
      </c>
      <c r="H19" s="32">
        <v>45</v>
      </c>
      <c r="I19" s="32">
        <v>69.2</v>
      </c>
      <c r="J19" s="32">
        <v>35.1</v>
      </c>
      <c r="K19" s="33">
        <v>55.5</v>
      </c>
      <c r="L19" s="32">
        <v>36.3</v>
      </c>
      <c r="M19" s="32">
        <v>78.3</v>
      </c>
      <c r="N19" s="32">
        <v>37.4</v>
      </c>
      <c r="O19" s="33">
        <v>48.2</v>
      </c>
      <c r="P19" s="32">
        <v>61.4</v>
      </c>
      <c r="Q19" s="32">
        <v>39.8</v>
      </c>
      <c r="R19" s="32">
        <v>44</v>
      </c>
      <c r="S19" s="33">
        <v>40.6</v>
      </c>
      <c r="T19" s="32">
        <v>70.5</v>
      </c>
      <c r="U19" s="34">
        <v>49</v>
      </c>
      <c r="V19" s="34">
        <v>44.8</v>
      </c>
      <c r="W19" s="32">
        <f t="shared" si="7"/>
        <v>48.93684210526315</v>
      </c>
      <c r="X19" s="26">
        <f t="shared" si="6"/>
        <v>0.061977163501596426</v>
      </c>
    </row>
    <row r="20" spans="1:24" ht="12.75">
      <c r="A20" s="3">
        <f t="shared" si="8"/>
        <v>36080</v>
      </c>
      <c r="B20" s="3"/>
      <c r="C20" s="3"/>
      <c r="D20" s="32"/>
      <c r="E20" s="32">
        <v>64</v>
      </c>
      <c r="F20" s="32">
        <v>47.2</v>
      </c>
      <c r="G20" s="33">
        <v>34</v>
      </c>
      <c r="H20" s="32">
        <v>42.7</v>
      </c>
      <c r="I20" s="32">
        <v>69.2</v>
      </c>
      <c r="J20" s="32">
        <v>35.1</v>
      </c>
      <c r="K20" s="33">
        <v>77.7</v>
      </c>
      <c r="L20" s="32">
        <v>38.5</v>
      </c>
      <c r="M20" s="32">
        <v>75.7</v>
      </c>
      <c r="N20" s="32">
        <v>36.6</v>
      </c>
      <c r="O20" s="33">
        <v>47.3</v>
      </c>
      <c r="P20" s="32">
        <v>61.4</v>
      </c>
      <c r="Q20" s="32">
        <v>40.6</v>
      </c>
      <c r="R20" s="32">
        <v>45.6</v>
      </c>
      <c r="S20" s="33">
        <v>41.5</v>
      </c>
      <c r="T20" s="32">
        <v>69.6</v>
      </c>
      <c r="U20" s="34">
        <v>48.2</v>
      </c>
      <c r="V20" s="34">
        <v>40.6</v>
      </c>
      <c r="W20" s="32">
        <f t="shared" si="7"/>
        <v>50.861111111111114</v>
      </c>
      <c r="X20" s="26">
        <f t="shared" si="6"/>
        <v>0.06441419723049875</v>
      </c>
    </row>
    <row r="21" spans="1:24" ht="12.75">
      <c r="A21" s="3">
        <f t="shared" si="8"/>
        <v>36081</v>
      </c>
      <c r="B21" s="3"/>
      <c r="C21" s="3"/>
      <c r="D21" s="32"/>
      <c r="E21" s="32">
        <v>67</v>
      </c>
      <c r="F21" s="32">
        <v>48.4</v>
      </c>
      <c r="G21" s="33">
        <v>34</v>
      </c>
      <c r="H21" s="32">
        <v>53.1</v>
      </c>
      <c r="I21" s="32">
        <v>67.9</v>
      </c>
      <c r="J21" s="32">
        <v>35.1</v>
      </c>
      <c r="K21" s="33">
        <v>66.2</v>
      </c>
      <c r="L21" s="32">
        <v>38.5</v>
      </c>
      <c r="M21" s="32">
        <v>73.1</v>
      </c>
      <c r="N21" s="32">
        <v>36.6</v>
      </c>
      <c r="O21" s="33">
        <v>50.8</v>
      </c>
      <c r="P21" s="32">
        <v>65</v>
      </c>
      <c r="Q21" s="32">
        <v>39.8</v>
      </c>
      <c r="R21" s="32">
        <v>45.6</v>
      </c>
      <c r="S21" s="33">
        <v>41.5</v>
      </c>
      <c r="T21" s="32">
        <v>68.7</v>
      </c>
      <c r="U21" s="34">
        <v>47.3</v>
      </c>
      <c r="V21" s="34">
        <v>41.5</v>
      </c>
      <c r="W21" s="32">
        <f t="shared" si="7"/>
        <v>51.11666666666666</v>
      </c>
      <c r="X21" s="26">
        <f t="shared" si="6"/>
        <v>0.06473785130724401</v>
      </c>
    </row>
    <row r="22" spans="1:24" ht="12.75">
      <c r="A22" s="3">
        <f t="shared" si="8"/>
        <v>36082</v>
      </c>
      <c r="B22" s="3"/>
      <c r="C22" s="3"/>
      <c r="D22" s="32"/>
      <c r="E22" s="32">
        <v>64</v>
      </c>
      <c r="F22" s="32">
        <v>47.2</v>
      </c>
      <c r="G22" s="33">
        <v>34</v>
      </c>
      <c r="H22" s="32">
        <v>55.5</v>
      </c>
      <c r="I22" s="32">
        <v>71.8</v>
      </c>
      <c r="J22" s="32">
        <v>37.2</v>
      </c>
      <c r="K22" s="33">
        <v>59.4</v>
      </c>
      <c r="L22" s="32">
        <v>46.7</v>
      </c>
      <c r="M22" s="32">
        <v>71.8</v>
      </c>
      <c r="N22" s="32">
        <v>36.6</v>
      </c>
      <c r="O22" s="33">
        <v>49</v>
      </c>
      <c r="P22" s="32">
        <v>81.8</v>
      </c>
      <c r="Q22" s="32">
        <v>44</v>
      </c>
      <c r="R22" s="32">
        <v>44.8</v>
      </c>
      <c r="S22" s="33">
        <v>42.3</v>
      </c>
      <c r="T22" s="32">
        <v>66.8</v>
      </c>
      <c r="U22" s="34">
        <v>50.8</v>
      </c>
      <c r="V22" s="34">
        <v>40.6</v>
      </c>
      <c r="W22" s="32">
        <f t="shared" si="7"/>
        <v>52.461111111111094</v>
      </c>
      <c r="X22" s="26">
        <f t="shared" si="6"/>
        <v>0.06644055318925171</v>
      </c>
    </row>
    <row r="23" spans="1:24" ht="12.75">
      <c r="A23" s="3">
        <f t="shared" si="8"/>
        <v>36083</v>
      </c>
      <c r="B23" s="3"/>
      <c r="C23" s="3"/>
      <c r="D23" s="32"/>
      <c r="E23" s="32">
        <v>62</v>
      </c>
      <c r="F23" s="32">
        <v>48.4</v>
      </c>
      <c r="G23" s="33">
        <v>34</v>
      </c>
      <c r="H23" s="32">
        <v>50.7</v>
      </c>
      <c r="I23" s="32">
        <v>74.4</v>
      </c>
      <c r="J23" s="32">
        <v>39.4</v>
      </c>
      <c r="K23" s="33">
        <v>58.1</v>
      </c>
      <c r="L23" s="32">
        <v>41.9</v>
      </c>
      <c r="M23" s="32">
        <v>71.8</v>
      </c>
      <c r="N23" s="32">
        <v>37.4</v>
      </c>
      <c r="O23" s="33">
        <v>48.2</v>
      </c>
      <c r="P23" s="32">
        <v>78.1</v>
      </c>
      <c r="Q23" s="32">
        <v>45.6</v>
      </c>
      <c r="R23" s="32">
        <v>44</v>
      </c>
      <c r="S23" s="33">
        <v>42.3</v>
      </c>
      <c r="T23" s="32">
        <v>67.8</v>
      </c>
      <c r="U23" s="34">
        <v>50.8</v>
      </c>
      <c r="V23" s="34">
        <v>39.8</v>
      </c>
      <c r="W23" s="32">
        <f t="shared" si="7"/>
        <v>51.92777777777778</v>
      </c>
      <c r="X23" s="26">
        <f t="shared" si="6"/>
        <v>0.06576510120300073</v>
      </c>
    </row>
    <row r="24" spans="1:24" ht="12.75">
      <c r="A24" s="3">
        <f t="shared" si="8"/>
        <v>36084</v>
      </c>
      <c r="B24" s="3"/>
      <c r="C24" s="3"/>
      <c r="D24" s="32"/>
      <c r="E24" s="32">
        <v>60</v>
      </c>
      <c r="F24" s="32">
        <v>55.5</v>
      </c>
      <c r="G24" s="33">
        <v>30.9</v>
      </c>
      <c r="H24" s="32">
        <v>48.4</v>
      </c>
      <c r="I24" s="32">
        <v>74.4</v>
      </c>
      <c r="J24" s="32">
        <v>38.3</v>
      </c>
      <c r="K24" s="33">
        <v>66.2</v>
      </c>
      <c r="L24" s="32">
        <v>43.1</v>
      </c>
      <c r="M24" s="32">
        <v>71.8</v>
      </c>
      <c r="N24" s="32">
        <v>39</v>
      </c>
      <c r="O24" s="33">
        <v>46.5</v>
      </c>
      <c r="P24" s="32">
        <v>71.5</v>
      </c>
      <c r="Q24" s="32">
        <v>43.1</v>
      </c>
      <c r="R24" s="32">
        <v>42.3</v>
      </c>
      <c r="S24" s="33">
        <v>43.1</v>
      </c>
      <c r="T24" s="32">
        <v>126.1</v>
      </c>
      <c r="U24" s="34">
        <v>49</v>
      </c>
      <c r="V24" s="34">
        <v>47.3</v>
      </c>
      <c r="W24" s="32">
        <f t="shared" si="7"/>
        <v>55.361111111111114</v>
      </c>
      <c r="X24" s="26">
        <f t="shared" si="6"/>
        <v>0.07011332336449154</v>
      </c>
    </row>
    <row r="25" spans="1:24" ht="12.75">
      <c r="A25" s="3">
        <f t="shared" si="8"/>
        <v>36085</v>
      </c>
      <c r="B25" s="3"/>
      <c r="D25" s="32">
        <v>166</v>
      </c>
      <c r="E25" s="32">
        <v>60</v>
      </c>
      <c r="F25" s="32">
        <v>50.7</v>
      </c>
      <c r="G25" s="33">
        <v>31.9</v>
      </c>
      <c r="H25" s="32">
        <v>48.4</v>
      </c>
      <c r="I25" s="32">
        <v>73.1</v>
      </c>
      <c r="J25" s="32">
        <v>36.1</v>
      </c>
      <c r="K25" s="33">
        <v>79.2</v>
      </c>
      <c r="L25" s="32">
        <v>41.9</v>
      </c>
      <c r="M25" s="32">
        <v>71.8</v>
      </c>
      <c r="N25" s="32">
        <v>39</v>
      </c>
      <c r="O25" s="33">
        <v>44.8</v>
      </c>
      <c r="P25" s="32">
        <v>67.8</v>
      </c>
      <c r="Q25" s="32">
        <v>43.1</v>
      </c>
      <c r="R25" s="32">
        <v>41.5</v>
      </c>
      <c r="S25" s="33">
        <v>48.2</v>
      </c>
      <c r="T25" s="32">
        <v>267.6</v>
      </c>
      <c r="U25" s="34">
        <v>47.3</v>
      </c>
      <c r="V25" s="34">
        <v>48.2</v>
      </c>
      <c r="W25" s="32">
        <f t="shared" si="7"/>
        <v>68.76842105263158</v>
      </c>
      <c r="X25" s="26">
        <f t="shared" si="6"/>
        <v>0.08709331235877167</v>
      </c>
    </row>
    <row r="26" spans="1:24" ht="12.75">
      <c r="A26" s="3">
        <f t="shared" si="8"/>
        <v>36086</v>
      </c>
      <c r="B26" s="3"/>
      <c r="C26" s="3"/>
      <c r="D26" s="32"/>
      <c r="E26" s="32">
        <v>59</v>
      </c>
      <c r="F26" s="32">
        <v>47.2</v>
      </c>
      <c r="G26" s="33">
        <v>31.9</v>
      </c>
      <c r="H26" s="32">
        <v>48.4</v>
      </c>
      <c r="I26" s="32">
        <v>71.8</v>
      </c>
      <c r="J26" s="32">
        <v>36.1</v>
      </c>
      <c r="K26" s="33">
        <v>97.9</v>
      </c>
      <c r="L26" s="32">
        <v>39.6</v>
      </c>
      <c r="M26" s="32">
        <v>71.8</v>
      </c>
      <c r="N26" s="32">
        <v>39</v>
      </c>
      <c r="O26" s="33">
        <v>42.3</v>
      </c>
      <c r="P26" s="32">
        <v>65.9</v>
      </c>
      <c r="Q26" s="32">
        <v>43.1</v>
      </c>
      <c r="R26" s="32">
        <v>40.6</v>
      </c>
      <c r="S26" s="33">
        <v>57.8</v>
      </c>
      <c r="T26" s="32">
        <v>182</v>
      </c>
      <c r="U26" s="34">
        <v>46.5</v>
      </c>
      <c r="V26" s="34">
        <v>42.3</v>
      </c>
      <c r="W26" s="32">
        <f t="shared" si="7"/>
        <v>59.06666666666667</v>
      </c>
      <c r="X26" s="26">
        <f t="shared" si="6"/>
        <v>0.07480630747729794</v>
      </c>
    </row>
    <row r="27" spans="1:24" ht="12.75">
      <c r="A27" s="3">
        <f t="shared" si="8"/>
        <v>36087</v>
      </c>
      <c r="B27" s="3"/>
      <c r="D27" s="32">
        <v>78</v>
      </c>
      <c r="E27" s="32">
        <v>57</v>
      </c>
      <c r="F27" s="32">
        <v>53.1</v>
      </c>
      <c r="G27" s="33">
        <v>31.9</v>
      </c>
      <c r="H27" s="32">
        <v>47.2</v>
      </c>
      <c r="I27" s="32">
        <v>71.8</v>
      </c>
      <c r="J27" s="32">
        <v>37.2</v>
      </c>
      <c r="K27" s="33">
        <v>94.7</v>
      </c>
      <c r="L27" s="32">
        <v>41.9</v>
      </c>
      <c r="M27" s="32">
        <v>70.5</v>
      </c>
      <c r="N27" s="32">
        <v>39</v>
      </c>
      <c r="O27" s="33">
        <v>41.5</v>
      </c>
      <c r="P27" s="32">
        <v>65</v>
      </c>
      <c r="Q27" s="32">
        <v>44.8</v>
      </c>
      <c r="R27" s="32">
        <v>39.8</v>
      </c>
      <c r="S27" s="33">
        <v>56.9</v>
      </c>
      <c r="T27" s="32">
        <v>150</v>
      </c>
      <c r="U27" s="34">
        <v>45.6</v>
      </c>
      <c r="V27" s="34">
        <v>46.5</v>
      </c>
      <c r="W27" s="32">
        <f t="shared" si="7"/>
        <v>58.547368421052624</v>
      </c>
      <c r="X27" s="26">
        <f t="shared" si="6"/>
        <v>0.07414863054331669</v>
      </c>
    </row>
    <row r="28" spans="1:24" ht="12.75">
      <c r="A28" s="3">
        <f t="shared" si="8"/>
        <v>36088</v>
      </c>
      <c r="B28" s="3"/>
      <c r="C28" s="3"/>
      <c r="D28" s="32"/>
      <c r="E28" s="32">
        <v>54</v>
      </c>
      <c r="F28" s="32">
        <v>48.4</v>
      </c>
      <c r="G28" s="33">
        <v>30.9</v>
      </c>
      <c r="H28" s="32">
        <v>50.7</v>
      </c>
      <c r="I28" s="32">
        <v>73.1</v>
      </c>
      <c r="J28" s="32">
        <v>36.1</v>
      </c>
      <c r="K28" s="33">
        <v>83.7</v>
      </c>
      <c r="L28" s="32">
        <v>43.1</v>
      </c>
      <c r="M28" s="32">
        <v>69.2</v>
      </c>
      <c r="N28" s="32">
        <v>39</v>
      </c>
      <c r="O28" s="33">
        <v>39.8</v>
      </c>
      <c r="P28" s="32">
        <v>65</v>
      </c>
      <c r="Q28" s="32">
        <v>50.8</v>
      </c>
      <c r="R28" s="32">
        <v>39</v>
      </c>
      <c r="S28" s="33">
        <v>53.4</v>
      </c>
      <c r="T28" s="32">
        <v>135.3</v>
      </c>
      <c r="U28" s="34">
        <v>49.9</v>
      </c>
      <c r="V28" s="34">
        <v>83.5</v>
      </c>
      <c r="W28" s="32">
        <f t="shared" si="7"/>
        <v>58.050000000000004</v>
      </c>
      <c r="X28" s="26">
        <f t="shared" si="6"/>
        <v>0.07351872712850697</v>
      </c>
    </row>
    <row r="29" spans="1:24" ht="12.75">
      <c r="A29" s="3">
        <f t="shared" si="8"/>
        <v>36089</v>
      </c>
      <c r="B29" s="3"/>
      <c r="C29" s="3"/>
      <c r="D29" s="32"/>
      <c r="E29" s="32">
        <v>53</v>
      </c>
      <c r="F29" s="32">
        <v>48.4</v>
      </c>
      <c r="G29" s="33">
        <v>29.9</v>
      </c>
      <c r="H29" s="32">
        <v>51.9</v>
      </c>
      <c r="I29" s="32">
        <v>70.5</v>
      </c>
      <c r="J29" s="32">
        <v>35.1</v>
      </c>
      <c r="K29" s="33">
        <v>79.2</v>
      </c>
      <c r="L29" s="32">
        <v>43.1</v>
      </c>
      <c r="M29" s="32">
        <v>67.9</v>
      </c>
      <c r="N29" s="32">
        <v>39</v>
      </c>
      <c r="O29" s="33">
        <v>39</v>
      </c>
      <c r="P29" s="32">
        <v>96.6</v>
      </c>
      <c r="Q29" s="32">
        <v>46.5</v>
      </c>
      <c r="R29" s="32">
        <v>39</v>
      </c>
      <c r="S29" s="33">
        <v>49.9</v>
      </c>
      <c r="T29" s="32">
        <v>133</v>
      </c>
      <c r="U29" s="34">
        <v>56.9</v>
      </c>
      <c r="V29" s="34">
        <v>67.8</v>
      </c>
      <c r="W29" s="32">
        <f t="shared" si="7"/>
        <v>58.150000000000006</v>
      </c>
      <c r="X29" s="26">
        <f t="shared" si="6"/>
        <v>0.07364537437592904</v>
      </c>
    </row>
    <row r="30" spans="1:24" ht="12.75">
      <c r="A30" s="3">
        <f t="shared" si="8"/>
        <v>36090</v>
      </c>
      <c r="B30" s="3"/>
      <c r="C30" s="3"/>
      <c r="D30" s="32"/>
      <c r="E30" s="32">
        <v>56</v>
      </c>
      <c r="F30" s="32">
        <v>61.6</v>
      </c>
      <c r="G30" s="33">
        <v>33</v>
      </c>
      <c r="H30" s="32">
        <v>50.7</v>
      </c>
      <c r="I30" s="32">
        <v>70.5</v>
      </c>
      <c r="J30" s="32">
        <v>36.1</v>
      </c>
      <c r="K30" s="33">
        <v>74.8</v>
      </c>
      <c r="L30" s="32">
        <v>46.7</v>
      </c>
      <c r="M30" s="32">
        <v>65.4</v>
      </c>
      <c r="N30" s="32">
        <v>39.8</v>
      </c>
      <c r="O30" s="33">
        <v>37.4</v>
      </c>
      <c r="P30" s="32">
        <v>89</v>
      </c>
      <c r="Q30" s="32">
        <v>44.8</v>
      </c>
      <c r="R30" s="32">
        <v>38.2</v>
      </c>
      <c r="S30" s="33">
        <v>48.2</v>
      </c>
      <c r="T30" s="32">
        <v>126.1</v>
      </c>
      <c r="U30" s="34">
        <v>53.4</v>
      </c>
      <c r="V30" s="34">
        <v>56.9</v>
      </c>
      <c r="W30" s="32">
        <f t="shared" si="7"/>
        <v>57.14444444444445</v>
      </c>
      <c r="X30" s="26">
        <f t="shared" si="6"/>
        <v>0.07237186594351831</v>
      </c>
    </row>
    <row r="31" spans="1:24" ht="12.75">
      <c r="A31" s="3">
        <f t="shared" si="8"/>
        <v>36091</v>
      </c>
      <c r="B31" s="3"/>
      <c r="C31" s="3"/>
      <c r="D31" s="32"/>
      <c r="E31" s="32">
        <v>54</v>
      </c>
      <c r="F31" s="32">
        <v>54.3</v>
      </c>
      <c r="G31" s="33">
        <v>34</v>
      </c>
      <c r="H31" s="32">
        <v>50.7</v>
      </c>
      <c r="I31" s="32">
        <v>69.2</v>
      </c>
      <c r="J31" s="32">
        <v>35.1</v>
      </c>
      <c r="K31" s="33">
        <v>70.5</v>
      </c>
      <c r="L31" s="32">
        <v>50.4</v>
      </c>
      <c r="M31" s="32">
        <v>69.2</v>
      </c>
      <c r="N31" s="32">
        <v>40.6</v>
      </c>
      <c r="O31" s="33">
        <v>37.4</v>
      </c>
      <c r="P31" s="32">
        <v>78.1</v>
      </c>
      <c r="Q31" s="32">
        <v>48.2</v>
      </c>
      <c r="R31" s="32">
        <v>39</v>
      </c>
      <c r="S31" s="33">
        <v>44.8</v>
      </c>
      <c r="T31" s="32">
        <v>119.3</v>
      </c>
      <c r="U31" s="34">
        <v>50.8</v>
      </c>
      <c r="V31" s="34">
        <v>52.5</v>
      </c>
      <c r="W31" s="32">
        <f t="shared" si="7"/>
        <v>55.449999999999996</v>
      </c>
      <c r="X31" s="26">
        <f t="shared" si="6"/>
        <v>0.07022589869553336</v>
      </c>
    </row>
    <row r="32" spans="1:24" ht="12.75">
      <c r="A32" s="3">
        <f t="shared" si="8"/>
        <v>36092</v>
      </c>
      <c r="B32" s="3"/>
      <c r="C32" s="3"/>
      <c r="D32" s="32">
        <v>50</v>
      </c>
      <c r="E32" s="32">
        <v>59</v>
      </c>
      <c r="F32" s="32">
        <v>48.4</v>
      </c>
      <c r="G32" s="33">
        <v>34</v>
      </c>
      <c r="H32" s="32">
        <v>48.4</v>
      </c>
      <c r="I32" s="32">
        <v>69.2</v>
      </c>
      <c r="J32" s="32">
        <v>35.1</v>
      </c>
      <c r="K32" s="33">
        <v>66.2</v>
      </c>
      <c r="L32" s="32">
        <v>47.9</v>
      </c>
      <c r="M32" s="32">
        <v>69.2</v>
      </c>
      <c r="N32" s="32">
        <v>39.8</v>
      </c>
      <c r="O32" s="33">
        <v>35.8</v>
      </c>
      <c r="P32" s="32">
        <v>74.3</v>
      </c>
      <c r="Q32" s="32">
        <v>48.2</v>
      </c>
      <c r="R32" s="32">
        <v>37.4</v>
      </c>
      <c r="S32" s="33">
        <v>44</v>
      </c>
      <c r="T32" s="32">
        <v>110.7</v>
      </c>
      <c r="U32" s="34">
        <v>49</v>
      </c>
      <c r="V32" s="34">
        <v>49.9</v>
      </c>
      <c r="W32" s="32">
        <f t="shared" si="7"/>
        <v>53.49999999999999</v>
      </c>
      <c r="X32" s="26">
        <f t="shared" si="6"/>
        <v>0.06775627737080314</v>
      </c>
    </row>
    <row r="33" spans="1:24" ht="12.75">
      <c r="A33" s="3">
        <f t="shared" si="8"/>
        <v>36093</v>
      </c>
      <c r="B33" s="3"/>
      <c r="C33" s="3"/>
      <c r="D33" s="32"/>
      <c r="E33" s="32">
        <v>58</v>
      </c>
      <c r="F33" s="32">
        <v>47.2</v>
      </c>
      <c r="G33" s="33">
        <v>35.1</v>
      </c>
      <c r="H33" s="32">
        <v>46.1</v>
      </c>
      <c r="I33" s="32">
        <v>69.2</v>
      </c>
      <c r="J33" s="32">
        <v>35.1</v>
      </c>
      <c r="K33" s="33">
        <v>63.5</v>
      </c>
      <c r="L33" s="32">
        <v>49.1</v>
      </c>
      <c r="M33" s="32">
        <v>65.4</v>
      </c>
      <c r="N33" s="32">
        <v>39.8</v>
      </c>
      <c r="O33" s="33">
        <v>35.8</v>
      </c>
      <c r="P33" s="32">
        <v>73.4</v>
      </c>
      <c r="Q33" s="32">
        <v>47.3</v>
      </c>
      <c r="R33" s="32">
        <v>35.8</v>
      </c>
      <c r="S33" s="33">
        <v>44</v>
      </c>
      <c r="T33" s="32">
        <v>104.5</v>
      </c>
      <c r="U33" s="34">
        <v>48.2</v>
      </c>
      <c r="V33" s="34">
        <v>49</v>
      </c>
      <c r="W33" s="32">
        <f t="shared" si="7"/>
        <v>52.583333333333336</v>
      </c>
      <c r="X33" s="26">
        <f t="shared" si="6"/>
        <v>0.06659534426943425</v>
      </c>
    </row>
    <row r="34" spans="1:24" ht="12.75">
      <c r="A34" s="3">
        <f t="shared" si="8"/>
        <v>36094</v>
      </c>
      <c r="B34" s="3"/>
      <c r="C34" s="3"/>
      <c r="D34" s="32"/>
      <c r="E34" s="32">
        <v>53</v>
      </c>
      <c r="F34" s="32">
        <v>57.9</v>
      </c>
      <c r="G34" s="33">
        <v>35.1</v>
      </c>
      <c r="H34" s="32">
        <v>45</v>
      </c>
      <c r="I34" s="32">
        <v>69.2</v>
      </c>
      <c r="J34" s="32">
        <v>34</v>
      </c>
      <c r="K34" s="33">
        <v>70.5</v>
      </c>
      <c r="L34" s="32">
        <v>45.5</v>
      </c>
      <c r="M34" s="32">
        <v>62.9</v>
      </c>
      <c r="N34" s="32">
        <v>38.2</v>
      </c>
      <c r="O34" s="33">
        <v>36.6</v>
      </c>
      <c r="P34" s="32">
        <v>70.5</v>
      </c>
      <c r="Q34" s="32">
        <v>45.6</v>
      </c>
      <c r="R34" s="32">
        <v>34.2</v>
      </c>
      <c r="S34" s="33">
        <v>42.3</v>
      </c>
      <c r="T34" s="32">
        <v>96.6</v>
      </c>
      <c r="U34" s="34">
        <v>46.5</v>
      </c>
      <c r="V34" s="34">
        <v>45.6</v>
      </c>
      <c r="W34" s="32">
        <f t="shared" si="7"/>
        <v>51.62222222222223</v>
      </c>
      <c r="X34" s="26">
        <f t="shared" si="6"/>
        <v>0.06537812350254445</v>
      </c>
    </row>
    <row r="35" spans="1:24" ht="12.75">
      <c r="A35" s="3">
        <f t="shared" si="8"/>
        <v>36095</v>
      </c>
      <c r="B35" s="3"/>
      <c r="C35" s="3"/>
      <c r="D35" s="32"/>
      <c r="E35" s="32">
        <v>54</v>
      </c>
      <c r="F35" s="32">
        <v>61.6</v>
      </c>
      <c r="G35" s="33">
        <v>35.1</v>
      </c>
      <c r="H35" s="32">
        <v>42.7</v>
      </c>
      <c r="I35" s="32">
        <v>67.9</v>
      </c>
      <c r="J35" s="32">
        <v>37.2</v>
      </c>
      <c r="K35" s="33">
        <v>69</v>
      </c>
      <c r="L35" s="32">
        <v>43.1</v>
      </c>
      <c r="M35" s="32">
        <v>61.6</v>
      </c>
      <c r="N35" s="32">
        <v>38.2</v>
      </c>
      <c r="O35" s="33">
        <v>44.8</v>
      </c>
      <c r="P35" s="32">
        <v>69.6</v>
      </c>
      <c r="Q35" s="32">
        <v>44.8</v>
      </c>
      <c r="R35" s="32">
        <v>32.6</v>
      </c>
      <c r="S35" s="33">
        <v>40.6</v>
      </c>
      <c r="T35" s="32">
        <v>92.7</v>
      </c>
      <c r="U35" s="34">
        <v>49.9</v>
      </c>
      <c r="V35" s="34">
        <v>44.8</v>
      </c>
      <c r="W35" s="32">
        <f t="shared" si="7"/>
        <v>51.67777777777778</v>
      </c>
      <c r="X35" s="26">
        <f t="shared" si="6"/>
        <v>0.06544848308444558</v>
      </c>
    </row>
    <row r="36" spans="1:24" ht="12.75">
      <c r="A36" s="3">
        <f t="shared" si="8"/>
        <v>36096</v>
      </c>
      <c r="B36" s="3"/>
      <c r="C36" s="3"/>
      <c r="D36" s="32"/>
      <c r="E36" s="32">
        <v>56</v>
      </c>
      <c r="F36" s="32">
        <v>57.9</v>
      </c>
      <c r="G36" s="33">
        <v>34</v>
      </c>
      <c r="H36" s="32">
        <v>42.7</v>
      </c>
      <c r="I36" s="32">
        <v>70.5</v>
      </c>
      <c r="J36" s="32">
        <v>64.1</v>
      </c>
      <c r="K36" s="33">
        <v>63.5</v>
      </c>
      <c r="L36" s="32">
        <v>43.1</v>
      </c>
      <c r="M36" s="32">
        <v>60.4</v>
      </c>
      <c r="N36" s="32">
        <v>38.2</v>
      </c>
      <c r="O36" s="33">
        <v>56</v>
      </c>
      <c r="P36" s="32">
        <v>66.8</v>
      </c>
      <c r="Q36" s="32">
        <v>52.5</v>
      </c>
      <c r="R36" s="32">
        <v>31.1</v>
      </c>
      <c r="S36" s="33">
        <v>58.7</v>
      </c>
      <c r="T36" s="32">
        <v>90.8</v>
      </c>
      <c r="U36" s="34">
        <v>51.6</v>
      </c>
      <c r="V36" s="34">
        <v>45.6</v>
      </c>
      <c r="W36" s="32">
        <f t="shared" si="7"/>
        <v>54.63888888888889</v>
      </c>
      <c r="X36" s="26">
        <f t="shared" si="6"/>
        <v>0.06919864879977665</v>
      </c>
    </row>
    <row r="37" spans="1:24" ht="12.75">
      <c r="A37" s="3">
        <f t="shared" si="8"/>
        <v>36097</v>
      </c>
      <c r="B37" s="3"/>
      <c r="C37" s="3"/>
      <c r="D37" s="32"/>
      <c r="E37" s="32">
        <v>53</v>
      </c>
      <c r="F37" s="32">
        <v>57.9</v>
      </c>
      <c r="G37" s="33">
        <v>34</v>
      </c>
      <c r="H37" s="32">
        <v>42.7</v>
      </c>
      <c r="I37" s="32">
        <v>69.2</v>
      </c>
      <c r="J37" s="32">
        <v>49.6</v>
      </c>
      <c r="K37" s="33">
        <v>59.4</v>
      </c>
      <c r="L37" s="32">
        <v>50.4</v>
      </c>
      <c r="M37" s="32">
        <v>60.4</v>
      </c>
      <c r="N37" s="32">
        <v>41.5</v>
      </c>
      <c r="O37" s="33">
        <v>65</v>
      </c>
      <c r="P37" s="32">
        <v>67.8</v>
      </c>
      <c r="Q37" s="32">
        <v>54.2</v>
      </c>
      <c r="R37" s="32">
        <v>29.5</v>
      </c>
      <c r="S37" s="33">
        <v>296.7</v>
      </c>
      <c r="T37" s="32">
        <v>89</v>
      </c>
      <c r="U37" s="34">
        <v>51.6</v>
      </c>
      <c r="V37" s="34">
        <v>45.6</v>
      </c>
      <c r="W37" s="32">
        <f t="shared" si="7"/>
        <v>67.63888888888887</v>
      </c>
      <c r="X37" s="26">
        <f t="shared" si="6"/>
        <v>0.08566279096464467</v>
      </c>
    </row>
    <row r="38" spans="1:24" ht="12.75">
      <c r="A38" s="3">
        <f t="shared" si="8"/>
        <v>36098</v>
      </c>
      <c r="B38" s="3"/>
      <c r="C38" s="3"/>
      <c r="D38" s="32"/>
      <c r="E38" s="32">
        <v>53</v>
      </c>
      <c r="F38" s="32">
        <v>55.5</v>
      </c>
      <c r="G38" s="33">
        <v>40.5</v>
      </c>
      <c r="H38" s="32">
        <v>46.1</v>
      </c>
      <c r="I38" s="32">
        <v>67.9</v>
      </c>
      <c r="J38" s="32">
        <v>43.8</v>
      </c>
      <c r="K38" s="33">
        <v>56.8</v>
      </c>
      <c r="L38" s="32">
        <v>49.1</v>
      </c>
      <c r="M38" s="32">
        <v>71.8</v>
      </c>
      <c r="N38" s="32">
        <v>42.3</v>
      </c>
      <c r="O38" s="33">
        <v>55.1</v>
      </c>
      <c r="P38" s="32">
        <v>64.1</v>
      </c>
      <c r="Q38" s="32">
        <v>65</v>
      </c>
      <c r="R38" s="32">
        <v>29.5</v>
      </c>
      <c r="S38" s="33">
        <v>137.7</v>
      </c>
      <c r="T38" s="32">
        <v>85.3</v>
      </c>
      <c r="U38" s="34">
        <v>49.9</v>
      </c>
      <c r="V38" s="34">
        <v>47.3</v>
      </c>
      <c r="W38" s="32">
        <f t="shared" si="7"/>
        <v>58.92777777777778</v>
      </c>
      <c r="X38" s="26">
        <f t="shared" si="6"/>
        <v>0.07463040852254507</v>
      </c>
    </row>
    <row r="39" spans="1:24" ht="12.75">
      <c r="A39" s="3">
        <f t="shared" si="8"/>
        <v>36099</v>
      </c>
      <c r="B39" s="3"/>
      <c r="C39" s="3"/>
      <c r="D39" s="32"/>
      <c r="E39" s="32">
        <v>54</v>
      </c>
      <c r="F39" s="32">
        <v>61.6</v>
      </c>
      <c r="G39" s="33">
        <v>60.4</v>
      </c>
      <c r="H39" s="32">
        <v>49.6</v>
      </c>
      <c r="I39" s="32">
        <v>67.9</v>
      </c>
      <c r="J39" s="32">
        <v>43.8</v>
      </c>
      <c r="K39" s="33">
        <v>51.6</v>
      </c>
      <c r="L39" s="32">
        <v>40.8</v>
      </c>
      <c r="M39" s="32">
        <v>103.3</v>
      </c>
      <c r="N39" s="32">
        <v>43.1</v>
      </c>
      <c r="O39" s="33">
        <v>51.6</v>
      </c>
      <c r="P39" s="32">
        <v>60.5</v>
      </c>
      <c r="Q39" s="32">
        <v>89</v>
      </c>
      <c r="R39" s="32">
        <v>30.3</v>
      </c>
      <c r="S39" s="33">
        <v>92.7</v>
      </c>
      <c r="T39" s="32">
        <v>83.5</v>
      </c>
      <c r="U39" s="34">
        <v>49.9</v>
      </c>
      <c r="V39" s="34">
        <v>46.5</v>
      </c>
      <c r="W39" s="32">
        <f t="shared" si="7"/>
        <v>60.00555555555556</v>
      </c>
      <c r="X39" s="26">
        <f t="shared" si="6"/>
        <v>0.07599538441142731</v>
      </c>
    </row>
    <row r="40" spans="1:24" ht="12.75">
      <c r="A40" s="3">
        <f t="shared" si="8"/>
        <v>36100</v>
      </c>
      <c r="B40" s="3"/>
      <c r="C40" s="3"/>
      <c r="D40" s="32"/>
      <c r="E40" s="32">
        <v>51</v>
      </c>
      <c r="F40" s="32">
        <v>70.5</v>
      </c>
      <c r="G40" s="33">
        <v>56.7</v>
      </c>
      <c r="H40" s="32">
        <v>48.4</v>
      </c>
      <c r="I40" s="32">
        <v>69.2</v>
      </c>
      <c r="J40" s="32">
        <v>62.9</v>
      </c>
      <c r="K40" s="33">
        <v>43.1</v>
      </c>
      <c r="L40" s="32">
        <v>41.9</v>
      </c>
      <c r="M40" s="32">
        <v>90.6</v>
      </c>
      <c r="N40" s="32">
        <v>43.1</v>
      </c>
      <c r="O40" s="33">
        <v>50.8</v>
      </c>
      <c r="P40" s="32">
        <v>58.7</v>
      </c>
      <c r="Q40" s="32">
        <v>81.8</v>
      </c>
      <c r="R40" s="32">
        <v>31.1</v>
      </c>
      <c r="S40" s="33">
        <v>79</v>
      </c>
      <c r="T40" s="32">
        <v>79</v>
      </c>
      <c r="U40" s="34">
        <v>68.7</v>
      </c>
      <c r="V40" s="34">
        <v>47.3</v>
      </c>
      <c r="W40" s="32">
        <f t="shared" si="7"/>
        <v>59.65555555555555</v>
      </c>
      <c r="X40" s="26">
        <f t="shared" si="6"/>
        <v>0.07555211904545008</v>
      </c>
    </row>
    <row r="41" spans="1:24" ht="12.75">
      <c r="A41" s="3">
        <f t="shared" si="8"/>
        <v>36101</v>
      </c>
      <c r="B41" s="3"/>
      <c r="C41" s="3"/>
      <c r="D41" s="32"/>
      <c r="E41" s="32">
        <v>46</v>
      </c>
      <c r="F41" s="32">
        <v>64.1</v>
      </c>
      <c r="G41" s="33">
        <v>53.1</v>
      </c>
      <c r="H41" s="32">
        <v>50.7</v>
      </c>
      <c r="I41" s="32">
        <v>66.6</v>
      </c>
      <c r="J41" s="32">
        <v>55.5</v>
      </c>
      <c r="K41" s="33">
        <v>38.5</v>
      </c>
      <c r="L41" s="32">
        <v>43.1</v>
      </c>
      <c r="M41" s="32">
        <v>82.4</v>
      </c>
      <c r="N41" s="32">
        <v>42.3</v>
      </c>
      <c r="O41" s="33">
        <v>48.2</v>
      </c>
      <c r="P41" s="32">
        <v>57.8</v>
      </c>
      <c r="Q41" s="32">
        <v>73.4</v>
      </c>
      <c r="R41" s="32">
        <v>31.1</v>
      </c>
      <c r="S41" s="33">
        <v>76.2</v>
      </c>
      <c r="T41" s="32">
        <v>78.1</v>
      </c>
      <c r="U41" s="34">
        <v>70.5</v>
      </c>
      <c r="V41" s="34">
        <v>47.3</v>
      </c>
      <c r="W41" s="32">
        <f t="shared" si="7"/>
        <v>56.9388888888889</v>
      </c>
      <c r="X41" s="26">
        <f t="shared" si="6"/>
        <v>0.07211153549048407</v>
      </c>
    </row>
    <row r="42" spans="1:24" ht="12.75">
      <c r="A42" s="3">
        <f t="shared" si="8"/>
        <v>36102</v>
      </c>
      <c r="B42" s="3"/>
      <c r="C42" s="3"/>
      <c r="D42" s="32">
        <v>43</v>
      </c>
      <c r="E42" s="32">
        <v>52</v>
      </c>
      <c r="F42" s="32">
        <v>64.1</v>
      </c>
      <c r="G42" s="33">
        <v>53.1</v>
      </c>
      <c r="H42" s="32">
        <v>49.6</v>
      </c>
      <c r="I42" s="32">
        <v>64.1</v>
      </c>
      <c r="J42" s="32">
        <v>49.6</v>
      </c>
      <c r="K42" s="33">
        <v>41.9</v>
      </c>
      <c r="L42" s="32">
        <v>43.1</v>
      </c>
      <c r="M42" s="32">
        <v>75.7</v>
      </c>
      <c r="N42" s="32">
        <v>42.3</v>
      </c>
      <c r="O42" s="33">
        <v>49.9</v>
      </c>
      <c r="P42" s="32">
        <v>56</v>
      </c>
      <c r="Q42" s="32">
        <v>70.5</v>
      </c>
      <c r="R42" s="32">
        <v>31.1</v>
      </c>
      <c r="S42" s="33">
        <v>67.8</v>
      </c>
      <c r="T42" s="32">
        <v>80</v>
      </c>
      <c r="U42" s="34">
        <v>63.2</v>
      </c>
      <c r="V42" s="34">
        <v>52.5</v>
      </c>
      <c r="W42" s="32">
        <f t="shared" si="7"/>
        <v>55.23684210526316</v>
      </c>
      <c r="X42" s="26">
        <f t="shared" si="6"/>
        <v>0.06995594008918633</v>
      </c>
    </row>
    <row r="43" spans="1:24" ht="12.75">
      <c r="A43" s="3">
        <f t="shared" si="8"/>
        <v>36103</v>
      </c>
      <c r="B43" s="3"/>
      <c r="C43" s="3"/>
      <c r="D43" s="32"/>
      <c r="E43" s="32">
        <v>84</v>
      </c>
      <c r="F43" s="32">
        <v>69.2</v>
      </c>
      <c r="G43" s="33">
        <v>50.7</v>
      </c>
      <c r="H43" s="32">
        <v>48.4</v>
      </c>
      <c r="I43" s="32">
        <v>65.4</v>
      </c>
      <c r="J43" s="32">
        <v>47.2</v>
      </c>
      <c r="K43" s="33">
        <v>44.3</v>
      </c>
      <c r="L43" s="32">
        <v>41.9</v>
      </c>
      <c r="M43" s="32">
        <v>78.3</v>
      </c>
      <c r="N43" s="32">
        <v>42.3</v>
      </c>
      <c r="O43" s="33">
        <v>51.6</v>
      </c>
      <c r="P43" s="32">
        <v>54.2</v>
      </c>
      <c r="Q43" s="32">
        <v>67.8</v>
      </c>
      <c r="R43" s="32">
        <v>32.6</v>
      </c>
      <c r="S43" s="33">
        <v>65</v>
      </c>
      <c r="T43" s="32">
        <v>78.1</v>
      </c>
      <c r="U43" s="34">
        <v>60.5</v>
      </c>
      <c r="V43" s="34">
        <v>54.2</v>
      </c>
      <c r="W43" s="32">
        <f t="shared" si="7"/>
        <v>57.53888888888889</v>
      </c>
      <c r="X43" s="26">
        <f t="shared" si="6"/>
        <v>0.07287141897501644</v>
      </c>
    </row>
    <row r="44" spans="1:24" ht="12.75">
      <c r="A44" s="3">
        <f t="shared" si="8"/>
        <v>36104</v>
      </c>
      <c r="B44" s="3"/>
      <c r="C44" s="3"/>
      <c r="D44" s="32"/>
      <c r="E44" s="32">
        <v>91</v>
      </c>
      <c r="F44" s="32">
        <v>71.8</v>
      </c>
      <c r="G44" s="33">
        <v>57.9</v>
      </c>
      <c r="H44" s="32">
        <v>51.9</v>
      </c>
      <c r="I44" s="32">
        <v>66.6</v>
      </c>
      <c r="J44" s="32">
        <v>45</v>
      </c>
      <c r="K44" s="33">
        <v>51.6</v>
      </c>
      <c r="L44" s="32">
        <v>45.5</v>
      </c>
      <c r="M44" s="32">
        <v>78.3</v>
      </c>
      <c r="N44" s="32">
        <v>41.5</v>
      </c>
      <c r="O44" s="33">
        <v>49</v>
      </c>
      <c r="P44" s="32">
        <v>59.6</v>
      </c>
      <c r="Q44" s="32">
        <v>65.9</v>
      </c>
      <c r="R44" s="32">
        <v>35.8</v>
      </c>
      <c r="S44" s="33">
        <v>64.1</v>
      </c>
      <c r="T44" s="32">
        <v>76.2</v>
      </c>
      <c r="U44" s="34">
        <v>58.7</v>
      </c>
      <c r="V44" s="34">
        <v>55.1</v>
      </c>
      <c r="W44" s="32">
        <f t="shared" si="7"/>
        <v>59.19444444444444</v>
      </c>
      <c r="X44" s="26">
        <f t="shared" si="6"/>
        <v>0.07496813451567057</v>
      </c>
    </row>
    <row r="45" spans="1:24" ht="12.75">
      <c r="A45" s="3">
        <f t="shared" si="8"/>
        <v>36105</v>
      </c>
      <c r="B45" s="3"/>
      <c r="C45" s="3"/>
      <c r="D45" s="32"/>
      <c r="E45" s="32">
        <v>74</v>
      </c>
      <c r="F45" s="32">
        <v>69.2</v>
      </c>
      <c r="G45" s="33">
        <v>67.9</v>
      </c>
      <c r="H45" s="32">
        <v>50.7</v>
      </c>
      <c r="I45" s="32">
        <v>65.4</v>
      </c>
      <c r="J45" s="32">
        <v>43.8</v>
      </c>
      <c r="K45" s="33">
        <v>55.5</v>
      </c>
      <c r="L45" s="32">
        <v>45.5</v>
      </c>
      <c r="M45" s="32">
        <v>74.4</v>
      </c>
      <c r="N45" s="32">
        <v>41.5</v>
      </c>
      <c r="O45" s="33">
        <v>47.3</v>
      </c>
      <c r="P45" s="32">
        <v>58.7</v>
      </c>
      <c r="Q45" s="32">
        <v>65.9</v>
      </c>
      <c r="R45" s="32">
        <v>37.4</v>
      </c>
      <c r="S45" s="33">
        <v>64.1</v>
      </c>
      <c r="T45" s="32">
        <v>74.3</v>
      </c>
      <c r="U45" s="34">
        <v>57.8</v>
      </c>
      <c r="V45" s="34">
        <v>76.2</v>
      </c>
      <c r="W45" s="32">
        <f t="shared" si="7"/>
        <v>59.42222222222222</v>
      </c>
      <c r="X45" s="26">
        <f t="shared" si="6"/>
        <v>0.07525660880146526</v>
      </c>
    </row>
    <row r="46" spans="1:24" ht="12.75">
      <c r="A46" s="3">
        <f t="shared" si="8"/>
        <v>36106</v>
      </c>
      <c r="B46" s="3"/>
      <c r="C46" s="3"/>
      <c r="D46" s="32">
        <v>46</v>
      </c>
      <c r="E46" s="32">
        <v>69</v>
      </c>
      <c r="F46" s="32">
        <v>69.2</v>
      </c>
      <c r="G46" s="33">
        <v>64.1</v>
      </c>
      <c r="H46" s="32">
        <v>55.5</v>
      </c>
      <c r="I46" s="32">
        <v>66.6</v>
      </c>
      <c r="J46" s="32">
        <v>42.7</v>
      </c>
      <c r="K46" s="33">
        <v>51.6</v>
      </c>
      <c r="L46" s="32">
        <v>45.5</v>
      </c>
      <c r="M46" s="32">
        <v>73.1</v>
      </c>
      <c r="N46" s="32">
        <v>41.5</v>
      </c>
      <c r="O46" s="33">
        <v>48.2</v>
      </c>
      <c r="P46" s="32">
        <v>51.6</v>
      </c>
      <c r="Q46" s="32">
        <v>63.2</v>
      </c>
      <c r="R46" s="32">
        <v>40.6</v>
      </c>
      <c r="S46" s="33">
        <v>64.1</v>
      </c>
      <c r="T46" s="32">
        <v>73.4</v>
      </c>
      <c r="U46" s="34">
        <v>56</v>
      </c>
      <c r="V46" s="34">
        <v>445.4</v>
      </c>
      <c r="W46" s="32">
        <f t="shared" si="7"/>
        <v>77.22631578947369</v>
      </c>
      <c r="X46" s="26">
        <f t="shared" si="6"/>
        <v>0.09780500323283765</v>
      </c>
    </row>
    <row r="47" spans="1:24" ht="12.75">
      <c r="A47" s="3">
        <f t="shared" si="8"/>
        <v>36107</v>
      </c>
      <c r="B47" s="3"/>
      <c r="C47" s="3"/>
      <c r="D47" s="32"/>
      <c r="E47" s="32">
        <v>64</v>
      </c>
      <c r="F47" s="32">
        <v>73.1</v>
      </c>
      <c r="G47" s="33">
        <v>62.9</v>
      </c>
      <c r="H47" s="32">
        <v>70.5</v>
      </c>
      <c r="I47" s="32">
        <v>65.4</v>
      </c>
      <c r="J47" s="32">
        <v>41.6</v>
      </c>
      <c r="K47" s="33">
        <v>67.6</v>
      </c>
      <c r="L47" s="32">
        <v>44.3</v>
      </c>
      <c r="M47" s="32">
        <v>75.7</v>
      </c>
      <c r="N47" s="32">
        <v>41.5</v>
      </c>
      <c r="O47" s="33">
        <v>48.2</v>
      </c>
      <c r="P47" s="32">
        <v>53.4</v>
      </c>
      <c r="Q47" s="32">
        <v>61.4</v>
      </c>
      <c r="R47" s="32">
        <v>43.1</v>
      </c>
      <c r="S47" s="33">
        <v>64.1</v>
      </c>
      <c r="T47" s="32">
        <v>72.4</v>
      </c>
      <c r="U47" s="34">
        <v>56</v>
      </c>
      <c r="V47" s="34">
        <v>422</v>
      </c>
      <c r="W47" s="32">
        <f t="shared" si="7"/>
        <v>79.28888888888889</v>
      </c>
      <c r="X47" s="26">
        <f t="shared" si="6"/>
        <v>0.10041719528931492</v>
      </c>
    </row>
    <row r="48" spans="1:24" ht="12.75">
      <c r="A48" s="3">
        <f t="shared" si="8"/>
        <v>36108</v>
      </c>
      <c r="B48" s="3"/>
      <c r="C48" s="3"/>
      <c r="D48" s="32"/>
      <c r="E48" s="32">
        <v>67</v>
      </c>
      <c r="F48" s="32">
        <v>74.4</v>
      </c>
      <c r="G48" s="33">
        <v>69.2</v>
      </c>
      <c r="H48" s="32">
        <v>62.9</v>
      </c>
      <c r="I48" s="32">
        <v>65.4</v>
      </c>
      <c r="J48" s="32">
        <v>40.5</v>
      </c>
      <c r="K48" s="33">
        <v>86.8</v>
      </c>
      <c r="L48" s="32">
        <v>44.3</v>
      </c>
      <c r="M48" s="32">
        <v>74.4</v>
      </c>
      <c r="N48" s="32">
        <v>42.3</v>
      </c>
      <c r="O48" s="33">
        <v>49.9</v>
      </c>
      <c r="P48" s="32">
        <v>55.1</v>
      </c>
      <c r="Q48" s="32">
        <v>59.6</v>
      </c>
      <c r="R48" s="32">
        <v>45.6</v>
      </c>
      <c r="S48" s="33">
        <v>64.1</v>
      </c>
      <c r="T48" s="32">
        <v>71.5</v>
      </c>
      <c r="U48" s="34">
        <v>52.5</v>
      </c>
      <c r="V48" s="34">
        <v>223.9</v>
      </c>
      <c r="W48" s="32">
        <f t="shared" si="7"/>
        <v>69.41111111111111</v>
      </c>
      <c r="X48" s="26">
        <f t="shared" si="6"/>
        <v>0.08790726162729123</v>
      </c>
    </row>
    <row r="49" spans="1:24" ht="12.75">
      <c r="A49" s="3">
        <f t="shared" si="8"/>
        <v>36109</v>
      </c>
      <c r="B49" s="3"/>
      <c r="C49" s="3"/>
      <c r="D49" s="32"/>
      <c r="E49" s="32">
        <v>116</v>
      </c>
      <c r="F49" s="32">
        <v>93.4</v>
      </c>
      <c r="G49" s="33">
        <v>66.6</v>
      </c>
      <c r="H49" s="32">
        <v>57.9</v>
      </c>
      <c r="I49" s="32">
        <v>64.1</v>
      </c>
      <c r="J49" s="32">
        <v>40.5</v>
      </c>
      <c r="K49" s="33">
        <v>82.2</v>
      </c>
      <c r="L49" s="32">
        <v>43.1</v>
      </c>
      <c r="M49" s="32">
        <v>71.8</v>
      </c>
      <c r="N49" s="32">
        <v>42.3</v>
      </c>
      <c r="O49" s="33">
        <v>49</v>
      </c>
      <c r="P49" s="32">
        <v>44.8</v>
      </c>
      <c r="Q49" s="32">
        <v>57.8</v>
      </c>
      <c r="R49" s="32">
        <v>47.3</v>
      </c>
      <c r="S49" s="33">
        <v>64.1</v>
      </c>
      <c r="T49" s="32">
        <v>71.5</v>
      </c>
      <c r="U49" s="34">
        <v>55.1</v>
      </c>
      <c r="V49" s="34">
        <v>160.2</v>
      </c>
      <c r="W49" s="32">
        <f t="shared" si="7"/>
        <v>68.20555555555555</v>
      </c>
      <c r="X49" s="26">
        <f t="shared" si="6"/>
        <v>0.08638045870003637</v>
      </c>
    </row>
    <row r="50" spans="1:24" ht="12.75">
      <c r="A50" s="3">
        <f t="shared" si="8"/>
        <v>36110</v>
      </c>
      <c r="B50" s="3"/>
      <c r="C50" s="3"/>
      <c r="D50" s="32"/>
      <c r="E50" s="32">
        <v>234</v>
      </c>
      <c r="F50" s="32">
        <v>97.6</v>
      </c>
      <c r="G50" s="33">
        <v>64.1</v>
      </c>
      <c r="H50" s="32">
        <v>56.7</v>
      </c>
      <c r="I50" s="32">
        <v>64.1</v>
      </c>
      <c r="J50" s="32">
        <v>40.5</v>
      </c>
      <c r="K50" s="33">
        <v>79.2</v>
      </c>
      <c r="L50" s="32">
        <v>43.1</v>
      </c>
      <c r="M50" s="32">
        <v>64.1</v>
      </c>
      <c r="N50" s="32">
        <v>41.5</v>
      </c>
      <c r="O50" s="33">
        <v>49</v>
      </c>
      <c r="P50" s="32">
        <v>41.5</v>
      </c>
      <c r="Q50" s="32">
        <v>56</v>
      </c>
      <c r="R50" s="32">
        <v>48.2</v>
      </c>
      <c r="S50" s="33">
        <v>56.9</v>
      </c>
      <c r="T50" s="32">
        <v>70.5</v>
      </c>
      <c r="U50" s="34">
        <v>54.2</v>
      </c>
      <c r="V50" s="34">
        <v>135.3</v>
      </c>
      <c r="W50" s="32">
        <f t="shared" si="7"/>
        <v>72.02777777777779</v>
      </c>
      <c r="X50" s="26">
        <f t="shared" si="6"/>
        <v>0.0912211979348352</v>
      </c>
    </row>
    <row r="51" spans="1:24" ht="12.75">
      <c r="A51" s="3">
        <f t="shared" si="8"/>
        <v>36111</v>
      </c>
      <c r="B51" s="3"/>
      <c r="C51" s="3"/>
      <c r="D51" s="32"/>
      <c r="E51" s="32">
        <v>234</v>
      </c>
      <c r="F51" s="32">
        <v>93.4</v>
      </c>
      <c r="G51" s="33">
        <v>64.1</v>
      </c>
      <c r="H51" s="32">
        <v>54.3</v>
      </c>
      <c r="I51" s="32">
        <v>61.6</v>
      </c>
      <c r="J51" s="32">
        <v>40.5</v>
      </c>
      <c r="K51" s="33">
        <v>85.3</v>
      </c>
      <c r="L51" s="32">
        <v>43.1</v>
      </c>
      <c r="M51" s="32">
        <v>61.6</v>
      </c>
      <c r="N51" s="32">
        <v>39.8</v>
      </c>
      <c r="O51" s="33">
        <v>49</v>
      </c>
      <c r="P51" s="32">
        <v>43.1</v>
      </c>
      <c r="Q51" s="32">
        <v>55.1</v>
      </c>
      <c r="R51" s="32">
        <v>46.5</v>
      </c>
      <c r="S51" s="33">
        <v>49.9</v>
      </c>
      <c r="T51" s="32">
        <v>70.5</v>
      </c>
      <c r="U51" s="34">
        <v>56</v>
      </c>
      <c r="V51" s="34">
        <v>117.2</v>
      </c>
      <c r="W51" s="32">
        <f t="shared" si="7"/>
        <v>70.27777777777779</v>
      </c>
      <c r="X51" s="26">
        <f t="shared" si="6"/>
        <v>0.08900487110494912</v>
      </c>
    </row>
    <row r="52" spans="1:24" ht="12.75">
      <c r="A52" s="3">
        <f t="shared" si="8"/>
        <v>36112</v>
      </c>
      <c r="B52" s="3"/>
      <c r="C52" s="3"/>
      <c r="D52" s="32"/>
      <c r="E52" s="32">
        <v>187</v>
      </c>
      <c r="F52" s="32">
        <v>86.4</v>
      </c>
      <c r="G52" s="33">
        <v>69.2</v>
      </c>
      <c r="H52" s="32">
        <v>53.1</v>
      </c>
      <c r="I52" s="32">
        <v>64.1</v>
      </c>
      <c r="J52" s="32">
        <v>40.5</v>
      </c>
      <c r="K52" s="33">
        <v>80.7</v>
      </c>
      <c r="L52" s="32">
        <v>44.3</v>
      </c>
      <c r="M52" s="32">
        <v>60.4</v>
      </c>
      <c r="N52" s="32">
        <v>39</v>
      </c>
      <c r="O52" s="33">
        <v>52.5</v>
      </c>
      <c r="P52" s="32">
        <v>44.8</v>
      </c>
      <c r="Q52" s="32">
        <v>54.2</v>
      </c>
      <c r="R52" s="32">
        <v>46.5</v>
      </c>
      <c r="S52" s="33">
        <v>49</v>
      </c>
      <c r="T52" s="32">
        <v>68.7</v>
      </c>
      <c r="U52" s="34">
        <v>55.1</v>
      </c>
      <c r="V52" s="34">
        <v>115</v>
      </c>
      <c r="W52" s="32">
        <f t="shared" si="7"/>
        <v>67.24999999999999</v>
      </c>
      <c r="X52" s="26">
        <f t="shared" si="6"/>
        <v>0.08517027389133666</v>
      </c>
    </row>
    <row r="53" spans="1:24" ht="12.75">
      <c r="A53" s="3">
        <f t="shared" si="8"/>
        <v>36113</v>
      </c>
      <c r="B53" s="3"/>
      <c r="C53" s="3"/>
      <c r="D53" s="32"/>
      <c r="E53" s="32">
        <v>153</v>
      </c>
      <c r="F53" s="32">
        <v>87.8</v>
      </c>
      <c r="G53" s="33">
        <v>66.6</v>
      </c>
      <c r="H53" s="32">
        <v>53.1</v>
      </c>
      <c r="I53" s="32">
        <v>60.4</v>
      </c>
      <c r="J53" s="32">
        <v>39.4</v>
      </c>
      <c r="K53" s="33">
        <v>88.4</v>
      </c>
      <c r="L53" s="32">
        <v>44.3</v>
      </c>
      <c r="M53" s="32">
        <v>59.2</v>
      </c>
      <c r="N53" s="32">
        <v>63.2</v>
      </c>
      <c r="O53" s="33">
        <v>57.8</v>
      </c>
      <c r="P53" s="32">
        <v>44.8</v>
      </c>
      <c r="Q53" s="32">
        <v>54.2</v>
      </c>
      <c r="R53" s="32">
        <v>46.5</v>
      </c>
      <c r="S53" s="33">
        <v>48.2</v>
      </c>
      <c r="T53" s="32">
        <v>67.8</v>
      </c>
      <c r="U53" s="34">
        <v>56</v>
      </c>
      <c r="V53" s="34">
        <v>117.2</v>
      </c>
      <c r="W53" s="32">
        <f t="shared" si="7"/>
        <v>67.10555555555555</v>
      </c>
      <c r="X53" s="26">
        <f t="shared" si="6"/>
        <v>0.0849873389783937</v>
      </c>
    </row>
    <row r="54" spans="1:24" ht="12.75">
      <c r="A54" s="3">
        <f t="shared" si="8"/>
        <v>36114</v>
      </c>
      <c r="B54" s="3"/>
      <c r="C54" s="3"/>
      <c r="D54" s="32">
        <v>35</v>
      </c>
      <c r="E54" s="32">
        <v>127</v>
      </c>
      <c r="F54" s="32">
        <v>83.7</v>
      </c>
      <c r="G54" s="33">
        <v>64.1</v>
      </c>
      <c r="H54" s="32">
        <v>54.3</v>
      </c>
      <c r="I54" s="32">
        <v>62.9</v>
      </c>
      <c r="J54" s="32">
        <v>38.3</v>
      </c>
      <c r="K54" s="33">
        <v>99.5</v>
      </c>
      <c r="L54" s="32">
        <v>59.4</v>
      </c>
      <c r="M54" s="32">
        <v>62.9</v>
      </c>
      <c r="N54" s="32">
        <v>58.7</v>
      </c>
      <c r="O54" s="33">
        <v>54.2</v>
      </c>
      <c r="P54" s="32">
        <v>44.8</v>
      </c>
      <c r="Q54" s="32">
        <v>55.1</v>
      </c>
      <c r="R54" s="32">
        <v>46.5</v>
      </c>
      <c r="S54" s="33">
        <v>48.2</v>
      </c>
      <c r="T54" s="32">
        <v>67.8</v>
      </c>
      <c r="U54" s="34">
        <v>54.2</v>
      </c>
      <c r="V54" s="34">
        <v>108.6</v>
      </c>
      <c r="W54" s="32">
        <f t="shared" si="7"/>
        <v>64.48421052631579</v>
      </c>
      <c r="X54" s="26">
        <f t="shared" si="6"/>
        <v>0.0816674776534265</v>
      </c>
    </row>
    <row r="55" spans="1:24" ht="12.75">
      <c r="A55" s="3">
        <f t="shared" si="8"/>
        <v>36115</v>
      </c>
      <c r="B55" s="3"/>
      <c r="C55" s="3"/>
      <c r="D55" s="32">
        <v>40</v>
      </c>
      <c r="E55" s="32">
        <v>116</v>
      </c>
      <c r="F55" s="32">
        <v>79.7</v>
      </c>
      <c r="G55" s="33">
        <v>57.9</v>
      </c>
      <c r="H55" s="32">
        <v>54.3</v>
      </c>
      <c r="I55" s="32">
        <v>62.9</v>
      </c>
      <c r="J55" s="32">
        <v>39.4</v>
      </c>
      <c r="K55" s="33">
        <v>112.9</v>
      </c>
      <c r="L55" s="32">
        <v>62.1</v>
      </c>
      <c r="M55" s="32">
        <v>61.6</v>
      </c>
      <c r="N55" s="32">
        <v>52.5</v>
      </c>
      <c r="O55" s="33">
        <v>51.6</v>
      </c>
      <c r="P55" s="32">
        <v>44.8</v>
      </c>
      <c r="Q55" s="32">
        <v>56</v>
      </c>
      <c r="R55" s="32">
        <v>46.5</v>
      </c>
      <c r="S55" s="33">
        <v>49.9</v>
      </c>
      <c r="T55" s="32">
        <v>67.8</v>
      </c>
      <c r="U55" s="34">
        <v>54.2</v>
      </c>
      <c r="V55" s="34">
        <v>106.6</v>
      </c>
      <c r="W55" s="32">
        <f t="shared" si="7"/>
        <v>64.03684210526315</v>
      </c>
      <c r="X55" s="26">
        <f t="shared" si="6"/>
        <v>0.08110089786232777</v>
      </c>
    </row>
    <row r="56" spans="1:24" ht="12.75">
      <c r="A56" s="3">
        <f t="shared" si="8"/>
        <v>36116</v>
      </c>
      <c r="B56" s="3"/>
      <c r="C56" s="3"/>
      <c r="D56" s="32">
        <v>38</v>
      </c>
      <c r="E56" s="32">
        <v>108</v>
      </c>
      <c r="F56" s="32">
        <v>77</v>
      </c>
      <c r="G56" s="33">
        <v>64.1</v>
      </c>
      <c r="H56" s="32">
        <v>54.3</v>
      </c>
      <c r="I56" s="32">
        <v>61.6</v>
      </c>
      <c r="J56" s="32">
        <v>39.4</v>
      </c>
      <c r="K56" s="33">
        <v>123.4</v>
      </c>
      <c r="L56" s="32">
        <v>66.2</v>
      </c>
      <c r="M56" s="32">
        <v>62.9</v>
      </c>
      <c r="N56" s="32">
        <v>49.9</v>
      </c>
      <c r="O56" s="33">
        <v>50.8</v>
      </c>
      <c r="P56" s="32">
        <v>44</v>
      </c>
      <c r="Q56" s="32">
        <v>56.9</v>
      </c>
      <c r="R56" s="32">
        <v>45.6</v>
      </c>
      <c r="S56" s="33">
        <v>50.8</v>
      </c>
      <c r="T56" s="32">
        <v>66.8</v>
      </c>
      <c r="U56" s="34">
        <v>55.1</v>
      </c>
      <c r="V56" s="34">
        <v>96.6</v>
      </c>
      <c r="W56" s="32">
        <f t="shared" si="7"/>
        <v>63.7578947368421</v>
      </c>
      <c r="X56" s="26">
        <f t="shared" si="6"/>
        <v>0.08074761869846624</v>
      </c>
    </row>
    <row r="57" spans="1:24" ht="12.75">
      <c r="A57" s="3">
        <f t="shared" si="8"/>
        <v>36117</v>
      </c>
      <c r="B57" s="3"/>
      <c r="C57" s="3"/>
      <c r="D57" s="32"/>
      <c r="E57" s="32">
        <v>100</v>
      </c>
      <c r="F57" s="32">
        <v>75.7</v>
      </c>
      <c r="G57" s="33">
        <v>62.9</v>
      </c>
      <c r="H57" s="32">
        <v>55.5</v>
      </c>
      <c r="I57" s="32">
        <v>61.6</v>
      </c>
      <c r="J57" s="32">
        <v>38.3</v>
      </c>
      <c r="K57" s="33">
        <v>123.4</v>
      </c>
      <c r="L57" s="32">
        <v>70.5</v>
      </c>
      <c r="M57" s="32">
        <v>69.2</v>
      </c>
      <c r="N57" s="32">
        <v>48.2</v>
      </c>
      <c r="O57" s="33">
        <v>54.2</v>
      </c>
      <c r="P57" s="32">
        <v>43.1</v>
      </c>
      <c r="Q57" s="32">
        <v>58.7</v>
      </c>
      <c r="R57" s="32">
        <v>44.8</v>
      </c>
      <c r="S57" s="33">
        <v>50.8</v>
      </c>
      <c r="T57" s="32">
        <v>66.8</v>
      </c>
      <c r="U57" s="34">
        <v>54.2</v>
      </c>
      <c r="V57" s="34">
        <v>92.7</v>
      </c>
      <c r="W57" s="32">
        <f t="shared" si="7"/>
        <v>65.03333333333335</v>
      </c>
      <c r="X57" s="26">
        <f t="shared" si="6"/>
        <v>0.08236292657348099</v>
      </c>
    </row>
    <row r="58" spans="1:24" ht="12.75">
      <c r="A58" s="3">
        <f t="shared" si="8"/>
        <v>36118</v>
      </c>
      <c r="B58" s="3"/>
      <c r="C58" s="3"/>
      <c r="D58" s="32"/>
      <c r="E58" s="32">
        <v>95</v>
      </c>
      <c r="F58" s="32">
        <v>73.1</v>
      </c>
      <c r="G58" s="33">
        <v>61.6</v>
      </c>
      <c r="H58" s="32">
        <v>55.5</v>
      </c>
      <c r="I58" s="32">
        <v>62.9</v>
      </c>
      <c r="J58" s="32">
        <v>46.1</v>
      </c>
      <c r="K58" s="33">
        <v>123.4</v>
      </c>
      <c r="L58" s="32">
        <v>67.6</v>
      </c>
      <c r="M58" s="32">
        <v>74.4</v>
      </c>
      <c r="N58" s="32">
        <v>46.5</v>
      </c>
      <c r="O58" s="33">
        <v>51.6</v>
      </c>
      <c r="P58" s="32">
        <v>39.8</v>
      </c>
      <c r="Q58" s="32">
        <v>57.8</v>
      </c>
      <c r="R58" s="32">
        <v>44</v>
      </c>
      <c r="S58" s="33">
        <v>58.7</v>
      </c>
      <c r="T58" s="32">
        <v>66.8</v>
      </c>
      <c r="U58" s="34">
        <v>54.2</v>
      </c>
      <c r="V58" s="34">
        <v>89</v>
      </c>
      <c r="W58" s="32">
        <f t="shared" si="7"/>
        <v>64.88888888888889</v>
      </c>
      <c r="X58" s="26">
        <f t="shared" si="6"/>
        <v>0.08217999166053798</v>
      </c>
    </row>
    <row r="59" spans="1:24" ht="12.75">
      <c r="A59" s="3">
        <f t="shared" si="8"/>
        <v>36119</v>
      </c>
      <c r="B59" s="3"/>
      <c r="C59" s="3"/>
      <c r="D59" s="32"/>
      <c r="E59" s="32">
        <v>102</v>
      </c>
      <c r="F59" s="32">
        <v>73.1</v>
      </c>
      <c r="G59" s="33">
        <v>60.4</v>
      </c>
      <c r="H59" s="32">
        <v>54.3</v>
      </c>
      <c r="I59" s="32">
        <v>62.9</v>
      </c>
      <c r="J59" s="32">
        <v>54.3</v>
      </c>
      <c r="K59" s="33">
        <v>118.1</v>
      </c>
      <c r="L59" s="32">
        <v>63.5</v>
      </c>
      <c r="M59" s="32">
        <v>83.7</v>
      </c>
      <c r="N59" s="32">
        <v>56.9</v>
      </c>
      <c r="O59" s="33">
        <v>49.9</v>
      </c>
      <c r="P59" s="32">
        <v>36.6</v>
      </c>
      <c r="Q59" s="32">
        <v>56</v>
      </c>
      <c r="R59" s="32">
        <v>53.4</v>
      </c>
      <c r="S59" s="33">
        <v>65</v>
      </c>
      <c r="T59" s="32">
        <v>66.8</v>
      </c>
      <c r="U59" s="34">
        <v>54.2</v>
      </c>
      <c r="V59" s="34">
        <v>87.1</v>
      </c>
      <c r="W59" s="32">
        <f t="shared" si="7"/>
        <v>66.56666666666666</v>
      </c>
      <c r="X59" s="26">
        <f t="shared" si="6"/>
        <v>0.08430485103395258</v>
      </c>
    </row>
    <row r="60" spans="1:24" ht="12.75">
      <c r="A60" s="3">
        <f t="shared" si="8"/>
        <v>36120</v>
      </c>
      <c r="B60" s="3"/>
      <c r="C60" s="3"/>
      <c r="D60" s="32">
        <v>35</v>
      </c>
      <c r="E60" s="32">
        <v>103</v>
      </c>
      <c r="F60" s="32">
        <v>70.5</v>
      </c>
      <c r="G60" s="33">
        <v>60.4</v>
      </c>
      <c r="H60" s="32">
        <v>51.9</v>
      </c>
      <c r="I60" s="32">
        <v>65.4</v>
      </c>
      <c r="J60" s="32">
        <v>49.6</v>
      </c>
      <c r="K60" s="33">
        <v>112.9</v>
      </c>
      <c r="L60" s="32">
        <v>59.4</v>
      </c>
      <c r="M60" s="32">
        <v>86.4</v>
      </c>
      <c r="N60" s="32">
        <v>65</v>
      </c>
      <c r="O60" s="33">
        <v>49</v>
      </c>
      <c r="P60" s="32">
        <v>35</v>
      </c>
      <c r="Q60" s="32">
        <v>58.7</v>
      </c>
      <c r="R60" s="32">
        <v>60.5</v>
      </c>
      <c r="S60" s="33">
        <v>62.3</v>
      </c>
      <c r="T60" s="32">
        <v>63.2</v>
      </c>
      <c r="U60" s="34">
        <v>53.4</v>
      </c>
      <c r="V60" s="34">
        <v>98.5</v>
      </c>
      <c r="W60" s="32">
        <f t="shared" si="7"/>
        <v>65.26842105263158</v>
      </c>
      <c r="X60" s="26">
        <f t="shared" si="6"/>
        <v>0.08266065869899951</v>
      </c>
    </row>
    <row r="61" spans="1:24" ht="12.75">
      <c r="A61" s="3">
        <f t="shared" si="8"/>
        <v>36121</v>
      </c>
      <c r="B61" s="3"/>
      <c r="C61" s="3"/>
      <c r="D61" s="32"/>
      <c r="E61" s="32">
        <v>100</v>
      </c>
      <c r="F61" s="32">
        <v>70.5</v>
      </c>
      <c r="G61" s="33">
        <v>60.4</v>
      </c>
      <c r="H61" s="32">
        <v>51.9</v>
      </c>
      <c r="I61" s="32">
        <v>38.3</v>
      </c>
      <c r="J61" s="32">
        <v>42.7</v>
      </c>
      <c r="K61" s="33">
        <v>112.9</v>
      </c>
      <c r="L61" s="32">
        <v>64.8</v>
      </c>
      <c r="M61" s="32">
        <v>85.1</v>
      </c>
      <c r="N61" s="32">
        <v>67.8</v>
      </c>
      <c r="O61" s="33">
        <v>48.2</v>
      </c>
      <c r="P61" s="32">
        <v>42.3</v>
      </c>
      <c r="Q61" s="32">
        <v>58.7</v>
      </c>
      <c r="R61" s="32">
        <v>62.3</v>
      </c>
      <c r="S61" s="33">
        <v>58.7</v>
      </c>
      <c r="T61" s="32">
        <v>74.3</v>
      </c>
      <c r="U61" s="34">
        <v>51.6</v>
      </c>
      <c r="V61" s="34">
        <v>104.5</v>
      </c>
      <c r="W61" s="32">
        <f t="shared" si="7"/>
        <v>66.38888888888889</v>
      </c>
      <c r="X61" s="26">
        <f t="shared" si="6"/>
        <v>0.08407970037186892</v>
      </c>
    </row>
    <row r="62" spans="1:24" ht="12.75">
      <c r="A62" s="3">
        <f t="shared" si="8"/>
        <v>36122</v>
      </c>
      <c r="B62" s="3"/>
      <c r="C62" s="3"/>
      <c r="D62" s="32"/>
      <c r="E62" s="32">
        <v>96</v>
      </c>
      <c r="F62" s="32">
        <v>69.2</v>
      </c>
      <c r="G62" s="33">
        <v>55.5</v>
      </c>
      <c r="H62" s="32">
        <v>51.9</v>
      </c>
      <c r="I62" s="32">
        <v>38.3</v>
      </c>
      <c r="J62" s="32">
        <v>38.3</v>
      </c>
      <c r="K62" s="33">
        <v>114.7</v>
      </c>
      <c r="L62" s="32">
        <v>64.8</v>
      </c>
      <c r="M62" s="32">
        <v>83.7</v>
      </c>
      <c r="N62" s="32">
        <v>65.9</v>
      </c>
      <c r="O62" s="33">
        <v>47.3</v>
      </c>
      <c r="P62" s="32">
        <v>44.8</v>
      </c>
      <c r="Q62" s="32">
        <v>59.6</v>
      </c>
      <c r="R62" s="32">
        <v>73.4</v>
      </c>
      <c r="S62" s="33">
        <v>58.7</v>
      </c>
      <c r="T62" s="32">
        <v>81.8</v>
      </c>
      <c r="U62" s="34">
        <v>50.8</v>
      </c>
      <c r="V62" s="34">
        <v>98.5</v>
      </c>
      <c r="W62" s="32">
        <f t="shared" si="7"/>
        <v>66.28888888888888</v>
      </c>
      <c r="X62" s="26">
        <f t="shared" si="6"/>
        <v>0.08395305312444684</v>
      </c>
    </row>
    <row r="63" spans="1:24" ht="12.75">
      <c r="A63" s="3">
        <f t="shared" si="8"/>
        <v>36123</v>
      </c>
      <c r="B63" s="3"/>
      <c r="C63" s="3"/>
      <c r="D63" s="32"/>
      <c r="E63" s="32">
        <v>92</v>
      </c>
      <c r="F63" s="32">
        <v>67.9</v>
      </c>
      <c r="G63" s="33">
        <v>60.4</v>
      </c>
      <c r="H63" s="32">
        <v>39.4</v>
      </c>
      <c r="I63" s="32">
        <v>38.3</v>
      </c>
      <c r="J63" s="32">
        <v>45</v>
      </c>
      <c r="K63" s="33">
        <v>166.6</v>
      </c>
      <c r="L63" s="32">
        <v>63.5</v>
      </c>
      <c r="M63" s="32">
        <v>82.4</v>
      </c>
      <c r="N63" s="32">
        <v>67.8</v>
      </c>
      <c r="O63" s="33">
        <v>46.5</v>
      </c>
      <c r="P63" s="32">
        <v>44.8</v>
      </c>
      <c r="Q63" s="32">
        <v>58.7</v>
      </c>
      <c r="R63" s="32">
        <v>68.7</v>
      </c>
      <c r="S63" s="33">
        <v>56.9</v>
      </c>
      <c r="T63" s="32">
        <v>83.5</v>
      </c>
      <c r="U63" s="34">
        <v>49.9</v>
      </c>
      <c r="V63" s="34">
        <v>92.7</v>
      </c>
      <c r="W63" s="32">
        <f t="shared" si="7"/>
        <v>68.05555555555557</v>
      </c>
      <c r="X63" s="26">
        <f t="shared" si="6"/>
        <v>0.0861904878289033</v>
      </c>
    </row>
    <row r="64" spans="1:24" ht="12.75">
      <c r="A64" s="3">
        <f t="shared" si="8"/>
        <v>36124</v>
      </c>
      <c r="B64" s="3"/>
      <c r="C64" s="3"/>
      <c r="D64" s="32"/>
      <c r="E64" s="32">
        <v>88</v>
      </c>
      <c r="F64" s="32">
        <v>71.8</v>
      </c>
      <c r="G64" s="33">
        <v>60.4</v>
      </c>
      <c r="H64" s="32">
        <v>38.3</v>
      </c>
      <c r="I64" s="32">
        <v>38.3</v>
      </c>
      <c r="J64" s="32">
        <v>49.6</v>
      </c>
      <c r="K64" s="33">
        <v>243.5</v>
      </c>
      <c r="L64" s="32">
        <v>63.5</v>
      </c>
      <c r="M64" s="32">
        <v>82.4</v>
      </c>
      <c r="N64" s="32">
        <v>65.9</v>
      </c>
      <c r="O64" s="33">
        <v>50.8</v>
      </c>
      <c r="P64" s="32">
        <v>47.3</v>
      </c>
      <c r="Q64" s="32">
        <v>56</v>
      </c>
      <c r="R64" s="32">
        <v>56</v>
      </c>
      <c r="S64" s="33">
        <v>56.9</v>
      </c>
      <c r="T64" s="32">
        <v>121.6</v>
      </c>
      <c r="U64" s="34">
        <v>49</v>
      </c>
      <c r="V64" s="34">
        <v>92.7</v>
      </c>
      <c r="W64" s="32">
        <f t="shared" si="7"/>
        <v>74</v>
      </c>
      <c r="X64" s="26">
        <f t="shared" si="6"/>
        <v>0.09371896309232586</v>
      </c>
    </row>
    <row r="65" spans="1:24" ht="12.75">
      <c r="A65" s="3">
        <f t="shared" si="8"/>
        <v>36125</v>
      </c>
      <c r="B65" s="3"/>
      <c r="C65" s="3"/>
      <c r="D65" s="32"/>
      <c r="E65" s="32">
        <v>85</v>
      </c>
      <c r="F65" s="32">
        <v>73.1</v>
      </c>
      <c r="G65" s="33">
        <v>61.6</v>
      </c>
      <c r="H65" s="32">
        <v>38.3</v>
      </c>
      <c r="I65" s="32">
        <v>38.3</v>
      </c>
      <c r="J65" s="32">
        <v>50.7</v>
      </c>
      <c r="K65" s="33">
        <v>220.1</v>
      </c>
      <c r="L65" s="32">
        <v>64.8</v>
      </c>
      <c r="M65" s="32">
        <v>79.7</v>
      </c>
      <c r="N65" s="32">
        <v>65</v>
      </c>
      <c r="O65" s="33">
        <v>73.4</v>
      </c>
      <c r="P65" s="32">
        <v>49</v>
      </c>
      <c r="Q65" s="32">
        <v>54.2</v>
      </c>
      <c r="R65" s="32">
        <v>55.1</v>
      </c>
      <c r="S65" s="33">
        <v>58.7</v>
      </c>
      <c r="T65" s="32">
        <v>121.6</v>
      </c>
      <c r="U65" s="34">
        <v>54.2</v>
      </c>
      <c r="V65" s="34">
        <v>81.8</v>
      </c>
      <c r="W65" s="32">
        <f t="shared" si="7"/>
        <v>73.58888888888889</v>
      </c>
      <c r="X65" s="26">
        <f t="shared" si="6"/>
        <v>0.09319830218625738</v>
      </c>
    </row>
    <row r="66" spans="1:24" ht="12.75">
      <c r="A66" s="3">
        <f t="shared" si="8"/>
        <v>36126</v>
      </c>
      <c r="B66" s="3"/>
      <c r="C66" s="3"/>
      <c r="D66" s="32"/>
      <c r="E66" s="32">
        <v>84</v>
      </c>
      <c r="F66" s="32">
        <v>67.9</v>
      </c>
      <c r="G66" s="33">
        <v>61.6</v>
      </c>
      <c r="H66" s="32">
        <v>38.3</v>
      </c>
      <c r="I66" s="32">
        <v>38.3</v>
      </c>
      <c r="J66" s="32">
        <v>48.4</v>
      </c>
      <c r="K66" s="33">
        <v>187.1</v>
      </c>
      <c r="L66" s="32">
        <v>66.2</v>
      </c>
      <c r="M66" s="32">
        <v>77</v>
      </c>
      <c r="N66" s="32">
        <v>64.1</v>
      </c>
      <c r="O66" s="33">
        <v>69.6</v>
      </c>
      <c r="P66" s="32">
        <v>49</v>
      </c>
      <c r="Q66" s="32">
        <v>52.5</v>
      </c>
      <c r="R66" s="32">
        <v>57.8</v>
      </c>
      <c r="S66" s="33">
        <v>57.8</v>
      </c>
      <c r="T66" s="32">
        <v>98.5</v>
      </c>
      <c r="U66" s="34">
        <v>53.4</v>
      </c>
      <c r="V66" s="34">
        <v>87.1</v>
      </c>
      <c r="W66" s="32">
        <f t="shared" si="7"/>
        <v>69.92222222222222</v>
      </c>
      <c r="X66" s="26">
        <f t="shared" si="6"/>
        <v>0.08855456978078177</v>
      </c>
    </row>
    <row r="67" spans="1:24" ht="12.75">
      <c r="A67" s="3">
        <f t="shared" si="8"/>
        <v>36127</v>
      </c>
      <c r="B67" s="3"/>
      <c r="C67" s="3"/>
      <c r="D67" s="32"/>
      <c r="E67" s="32">
        <v>77</v>
      </c>
      <c r="F67" s="32">
        <v>66.6</v>
      </c>
      <c r="G67" s="33">
        <v>60.4</v>
      </c>
      <c r="H67" s="32">
        <v>38.3</v>
      </c>
      <c r="I67" s="32">
        <v>38.3</v>
      </c>
      <c r="J67" s="32">
        <v>48.4</v>
      </c>
      <c r="K67" s="33">
        <v>176.7</v>
      </c>
      <c r="L67" s="32">
        <v>67.6</v>
      </c>
      <c r="M67" s="32">
        <v>77</v>
      </c>
      <c r="N67" s="32">
        <v>64.1</v>
      </c>
      <c r="O67" s="33">
        <v>59.6</v>
      </c>
      <c r="P67" s="32">
        <v>49</v>
      </c>
      <c r="Q67" s="32">
        <v>47.3</v>
      </c>
      <c r="R67" s="32">
        <v>56</v>
      </c>
      <c r="S67" s="33">
        <v>56.9</v>
      </c>
      <c r="T67" s="32">
        <v>89</v>
      </c>
      <c r="U67" s="34">
        <v>57.8</v>
      </c>
      <c r="V67" s="34">
        <v>76.2</v>
      </c>
      <c r="W67" s="32">
        <f t="shared" si="7"/>
        <v>67.0111111111111</v>
      </c>
      <c r="X67" s="26">
        <f t="shared" si="6"/>
        <v>0.08486772768916175</v>
      </c>
    </row>
    <row r="68" spans="1:24" ht="12.75">
      <c r="A68" s="3">
        <f t="shared" si="8"/>
        <v>36128</v>
      </c>
      <c r="B68" s="3"/>
      <c r="C68" s="3"/>
      <c r="D68" s="32"/>
      <c r="E68" s="32">
        <v>68</v>
      </c>
      <c r="F68" s="32">
        <v>65.4</v>
      </c>
      <c r="G68" s="33">
        <v>57.9</v>
      </c>
      <c r="H68" s="32">
        <v>39.4</v>
      </c>
      <c r="I68" s="32">
        <v>38.3</v>
      </c>
      <c r="J68" s="32">
        <v>47.2</v>
      </c>
      <c r="K68" s="33">
        <v>189.8</v>
      </c>
      <c r="L68" s="32">
        <v>67.6</v>
      </c>
      <c r="M68" s="32">
        <v>77</v>
      </c>
      <c r="N68" s="32">
        <v>65</v>
      </c>
      <c r="O68" s="33">
        <v>54.2</v>
      </c>
      <c r="P68" s="32">
        <v>49.9</v>
      </c>
      <c r="Q68" s="32">
        <v>49</v>
      </c>
      <c r="R68" s="32">
        <v>56</v>
      </c>
      <c r="S68" s="33">
        <v>57.8</v>
      </c>
      <c r="T68" s="32">
        <v>87.1</v>
      </c>
      <c r="U68" s="34">
        <v>64.1</v>
      </c>
      <c r="V68" s="34">
        <v>73.4</v>
      </c>
      <c r="W68" s="32">
        <f t="shared" si="7"/>
        <v>67.0611111111111</v>
      </c>
      <c r="X68" s="26">
        <f t="shared" si="6"/>
        <v>0.08493105131287278</v>
      </c>
    </row>
    <row r="69" spans="1:24" ht="12.75">
      <c r="A69" s="3">
        <f t="shared" si="8"/>
        <v>36129</v>
      </c>
      <c r="B69" s="3"/>
      <c r="C69" s="3"/>
      <c r="D69" s="32"/>
      <c r="E69" s="32">
        <v>67</v>
      </c>
      <c r="F69" s="32">
        <v>64.1</v>
      </c>
      <c r="G69" s="33">
        <v>49.6</v>
      </c>
      <c r="H69" s="32">
        <v>50.7</v>
      </c>
      <c r="I69" s="32">
        <v>46.1</v>
      </c>
      <c r="J69" s="32">
        <v>48.4</v>
      </c>
      <c r="K69" s="33">
        <v>225.8</v>
      </c>
      <c r="L69" s="32">
        <v>67.6</v>
      </c>
      <c r="M69" s="32">
        <v>75.7</v>
      </c>
      <c r="N69" s="32">
        <v>63.2</v>
      </c>
      <c r="O69" s="33">
        <v>52.5</v>
      </c>
      <c r="P69" s="32">
        <v>51.6</v>
      </c>
      <c r="Q69" s="32">
        <v>60.5</v>
      </c>
      <c r="R69" s="32">
        <v>56.9</v>
      </c>
      <c r="S69" s="33">
        <v>58.7</v>
      </c>
      <c r="T69" s="32">
        <v>81.8</v>
      </c>
      <c r="U69" s="34">
        <v>66.8</v>
      </c>
      <c r="V69" s="34">
        <v>70.5</v>
      </c>
      <c r="W69" s="32">
        <f t="shared" si="7"/>
        <v>69.86111111111111</v>
      </c>
      <c r="X69" s="26">
        <f t="shared" si="6"/>
        <v>0.08847717424069051</v>
      </c>
    </row>
    <row r="70" spans="1:24" ht="12.75">
      <c r="A70" s="3">
        <f t="shared" si="8"/>
        <v>36130</v>
      </c>
      <c r="B70" s="3"/>
      <c r="C70" s="3"/>
      <c r="D70" s="32"/>
      <c r="E70" s="32">
        <v>72</v>
      </c>
      <c r="F70" s="32">
        <v>57.9</v>
      </c>
      <c r="G70" s="33">
        <v>49.6</v>
      </c>
      <c r="H70" s="32">
        <v>59.2</v>
      </c>
      <c r="I70" s="32">
        <v>48.4</v>
      </c>
      <c r="J70" s="32">
        <v>53.1</v>
      </c>
      <c r="K70" s="33">
        <v>220.1</v>
      </c>
      <c r="L70" s="32">
        <v>67.6</v>
      </c>
      <c r="M70" s="32">
        <v>75.7</v>
      </c>
      <c r="N70" s="32">
        <v>64.1</v>
      </c>
      <c r="O70" s="33">
        <v>51.6</v>
      </c>
      <c r="P70" s="32">
        <v>51.6</v>
      </c>
      <c r="Q70" s="32">
        <v>66.8</v>
      </c>
      <c r="R70" s="32">
        <v>55.1</v>
      </c>
      <c r="S70" s="33">
        <v>57.8</v>
      </c>
      <c r="T70" s="32">
        <v>85.3</v>
      </c>
      <c r="U70" s="34">
        <v>65.9</v>
      </c>
      <c r="V70" s="34">
        <v>69.6</v>
      </c>
      <c r="W70" s="32">
        <f t="shared" si="7"/>
        <v>70.63333333333334</v>
      </c>
      <c r="X70" s="26">
        <f t="shared" si="6"/>
        <v>0.08945517242911645</v>
      </c>
    </row>
    <row r="71" spans="1:24" ht="12.75">
      <c r="A71" s="3">
        <f t="shared" si="8"/>
        <v>36131</v>
      </c>
      <c r="B71" s="3"/>
      <c r="C71" s="3"/>
      <c r="D71" s="32">
        <v>42</v>
      </c>
      <c r="E71" s="32">
        <v>70</v>
      </c>
      <c r="F71" s="32">
        <v>59.2</v>
      </c>
      <c r="G71" s="33">
        <v>54.3</v>
      </c>
      <c r="H71" s="32">
        <v>59.2</v>
      </c>
      <c r="I71" s="32">
        <v>49.6</v>
      </c>
      <c r="J71" s="32">
        <v>54.3</v>
      </c>
      <c r="K71" s="33">
        <v>203.3</v>
      </c>
      <c r="L71" s="32">
        <v>66.2</v>
      </c>
      <c r="M71" s="32">
        <v>71.8</v>
      </c>
      <c r="N71" s="32">
        <v>65.9</v>
      </c>
      <c r="O71" s="33">
        <v>50.8</v>
      </c>
      <c r="P71" s="32">
        <v>49.9</v>
      </c>
      <c r="Q71" s="32">
        <v>65.9</v>
      </c>
      <c r="R71" s="32">
        <v>53.4</v>
      </c>
      <c r="S71" s="33">
        <v>58.7</v>
      </c>
      <c r="T71" s="32">
        <v>83.5</v>
      </c>
      <c r="U71" s="34">
        <v>64.1</v>
      </c>
      <c r="V71" s="34">
        <v>69.6</v>
      </c>
      <c r="W71" s="32">
        <f t="shared" si="7"/>
        <v>67.98421052631578</v>
      </c>
      <c r="X71" s="26">
        <f t="shared" si="6"/>
        <v>0.08610013131319864</v>
      </c>
    </row>
    <row r="72" spans="1:24" ht="12.75">
      <c r="A72" s="3">
        <f t="shared" si="8"/>
        <v>36132</v>
      </c>
      <c r="B72" s="3"/>
      <c r="C72" s="3"/>
      <c r="D72" s="32"/>
      <c r="E72" s="32">
        <v>73</v>
      </c>
      <c r="F72" s="32">
        <v>69.2</v>
      </c>
      <c r="G72" s="33">
        <v>55.5</v>
      </c>
      <c r="H72" s="32">
        <v>55.5</v>
      </c>
      <c r="I72" s="32">
        <v>49.6</v>
      </c>
      <c r="J72" s="32">
        <v>53.1</v>
      </c>
      <c r="K72" s="33">
        <v>184.5</v>
      </c>
      <c r="L72" s="32">
        <v>64.8</v>
      </c>
      <c r="M72" s="32">
        <v>59.2</v>
      </c>
      <c r="N72" s="32">
        <v>66.8</v>
      </c>
      <c r="O72" s="33">
        <v>59.6</v>
      </c>
      <c r="P72" s="32">
        <v>53.4</v>
      </c>
      <c r="Q72" s="32">
        <v>65</v>
      </c>
      <c r="R72" s="32">
        <v>53.4</v>
      </c>
      <c r="S72" s="33">
        <v>59.6</v>
      </c>
      <c r="T72" s="32">
        <v>83.5</v>
      </c>
      <c r="U72" s="34">
        <v>65.9</v>
      </c>
      <c r="V72" s="34">
        <v>68.7</v>
      </c>
      <c r="W72" s="32">
        <f t="shared" si="7"/>
        <v>68.90555555555557</v>
      </c>
      <c r="X72" s="26">
        <f t="shared" si="6"/>
        <v>0.08726698943199082</v>
      </c>
    </row>
    <row r="73" spans="1:24" ht="12.75">
      <c r="A73" s="3">
        <f t="shared" si="8"/>
        <v>36133</v>
      </c>
      <c r="B73" s="3"/>
      <c r="C73" s="3"/>
      <c r="D73" s="32"/>
      <c r="E73" s="32">
        <v>103</v>
      </c>
      <c r="F73" s="32">
        <v>77</v>
      </c>
      <c r="G73" s="33">
        <v>57.9</v>
      </c>
      <c r="H73" s="32">
        <v>55.5</v>
      </c>
      <c r="I73" s="32">
        <v>51.9</v>
      </c>
      <c r="J73" s="32">
        <v>47.2</v>
      </c>
      <c r="K73" s="33">
        <v>171.6</v>
      </c>
      <c r="L73" s="32">
        <v>60.7</v>
      </c>
      <c r="M73" s="32">
        <v>55.5</v>
      </c>
      <c r="N73" s="32">
        <v>65</v>
      </c>
      <c r="O73" s="33">
        <v>65</v>
      </c>
      <c r="P73" s="32">
        <v>48.2</v>
      </c>
      <c r="Q73" s="32">
        <v>64.1</v>
      </c>
      <c r="R73" s="32">
        <v>54.2</v>
      </c>
      <c r="S73" s="33">
        <v>57.8</v>
      </c>
      <c r="T73" s="32">
        <v>80</v>
      </c>
      <c r="U73" s="34">
        <v>64.1</v>
      </c>
      <c r="V73" s="34">
        <v>68.7</v>
      </c>
      <c r="W73" s="32">
        <f t="shared" si="7"/>
        <v>69.30000000000001</v>
      </c>
      <c r="X73" s="26">
        <f aca="true" t="shared" si="9" ref="X73:X136">+W73/$W$249</f>
        <v>0.08776654246348896</v>
      </c>
    </row>
    <row r="74" spans="1:24" ht="12.75">
      <c r="A74" s="3">
        <f t="shared" si="8"/>
        <v>36134</v>
      </c>
      <c r="B74" s="3"/>
      <c r="C74" s="3"/>
      <c r="D74" s="32">
        <v>33</v>
      </c>
      <c r="E74" s="32">
        <v>349</v>
      </c>
      <c r="F74" s="32">
        <v>75.7</v>
      </c>
      <c r="G74" s="33">
        <v>59.2</v>
      </c>
      <c r="H74" s="32">
        <v>55.5</v>
      </c>
      <c r="I74" s="32">
        <v>51.9</v>
      </c>
      <c r="J74" s="32">
        <v>41.6</v>
      </c>
      <c r="K74" s="33">
        <v>159.2</v>
      </c>
      <c r="L74" s="32">
        <v>64.8</v>
      </c>
      <c r="M74" s="32">
        <v>56.7</v>
      </c>
      <c r="N74" s="32">
        <v>63.2</v>
      </c>
      <c r="O74" s="33">
        <v>63.2</v>
      </c>
      <c r="P74" s="32">
        <v>49</v>
      </c>
      <c r="Q74" s="32">
        <v>63.2</v>
      </c>
      <c r="R74" s="32">
        <v>54.2</v>
      </c>
      <c r="S74" s="33">
        <v>56.9</v>
      </c>
      <c r="T74" s="32">
        <v>83.5</v>
      </c>
      <c r="U74" s="34">
        <v>61.4</v>
      </c>
      <c r="V74" s="34">
        <v>69.6</v>
      </c>
      <c r="W74" s="32">
        <f aca="true" t="shared" si="10" ref="W74:W137">AVERAGE(D74:V74)</f>
        <v>79.51578947368422</v>
      </c>
      <c r="X74" s="26">
        <f t="shared" si="9"/>
        <v>0.10070455863434277</v>
      </c>
    </row>
    <row r="75" spans="1:24" ht="12.75">
      <c r="A75" s="3">
        <f aca="true" t="shared" si="11" ref="A75:A138">A74+1</f>
        <v>36135</v>
      </c>
      <c r="B75" s="3"/>
      <c r="C75" s="3"/>
      <c r="D75" s="32"/>
      <c r="E75" s="32">
        <v>139</v>
      </c>
      <c r="F75" s="32">
        <v>74.4</v>
      </c>
      <c r="G75" s="33">
        <v>60.4</v>
      </c>
      <c r="H75" s="32">
        <v>54.3</v>
      </c>
      <c r="I75" s="32">
        <v>46.1</v>
      </c>
      <c r="J75" s="32">
        <v>41.6</v>
      </c>
      <c r="K75" s="33">
        <v>127</v>
      </c>
      <c r="L75" s="32">
        <v>66.2</v>
      </c>
      <c r="M75" s="32">
        <v>50.7</v>
      </c>
      <c r="N75" s="32">
        <v>60.5</v>
      </c>
      <c r="O75" s="33">
        <v>67.8</v>
      </c>
      <c r="P75" s="32">
        <v>48</v>
      </c>
      <c r="Q75" s="32">
        <v>63.2</v>
      </c>
      <c r="R75" s="32">
        <v>56</v>
      </c>
      <c r="S75" s="33">
        <v>62.3</v>
      </c>
      <c r="T75" s="32">
        <v>83.5</v>
      </c>
      <c r="U75" s="34">
        <v>57.8</v>
      </c>
      <c r="V75" s="34">
        <v>69.6</v>
      </c>
      <c r="W75" s="32">
        <f t="shared" si="10"/>
        <v>68.24444444444444</v>
      </c>
      <c r="X75" s="26">
        <f t="shared" si="9"/>
        <v>0.08642971040736717</v>
      </c>
    </row>
    <row r="76" spans="1:24" ht="12.75">
      <c r="A76" s="3">
        <f t="shared" si="11"/>
        <v>36136</v>
      </c>
      <c r="B76" s="3"/>
      <c r="C76" s="3"/>
      <c r="D76" s="32"/>
      <c r="E76" s="32">
        <v>121</v>
      </c>
      <c r="F76" s="32">
        <v>69.2</v>
      </c>
      <c r="G76" s="33">
        <v>60.4</v>
      </c>
      <c r="H76" s="32">
        <v>54.3</v>
      </c>
      <c r="I76" s="32">
        <v>49.6</v>
      </c>
      <c r="J76" s="32">
        <v>35.1</v>
      </c>
      <c r="K76" s="33">
        <v>131.4</v>
      </c>
      <c r="L76" s="32">
        <v>64.8</v>
      </c>
      <c r="M76" s="32">
        <v>49.6</v>
      </c>
      <c r="N76" s="32">
        <v>60.5</v>
      </c>
      <c r="O76" s="33">
        <v>66.8</v>
      </c>
      <c r="P76" s="32">
        <v>47</v>
      </c>
      <c r="Q76" s="32">
        <v>63.2</v>
      </c>
      <c r="R76" s="32">
        <v>56.9</v>
      </c>
      <c r="S76" s="33">
        <v>63.2</v>
      </c>
      <c r="T76" s="32">
        <v>81.8</v>
      </c>
      <c r="U76" s="34">
        <v>59</v>
      </c>
      <c r="V76" s="34">
        <v>67.8</v>
      </c>
      <c r="W76" s="32">
        <f t="shared" si="10"/>
        <v>66.75555555555555</v>
      </c>
      <c r="X76" s="26">
        <f t="shared" si="9"/>
        <v>0.08454407361241646</v>
      </c>
    </row>
    <row r="77" spans="1:24" ht="12.75">
      <c r="A77" s="3">
        <f t="shared" si="11"/>
        <v>36137</v>
      </c>
      <c r="B77" s="3"/>
      <c r="C77" s="3"/>
      <c r="D77" s="32">
        <v>59</v>
      </c>
      <c r="E77" s="32">
        <v>115</v>
      </c>
      <c r="F77" s="32">
        <v>70.5</v>
      </c>
      <c r="G77" s="33">
        <v>60.4</v>
      </c>
      <c r="H77" s="32">
        <v>54.3</v>
      </c>
      <c r="I77" s="32">
        <v>54.3</v>
      </c>
      <c r="J77" s="32">
        <v>38.3</v>
      </c>
      <c r="K77" s="33">
        <v>121.7</v>
      </c>
      <c r="L77" s="32">
        <v>66.2</v>
      </c>
      <c r="M77" s="32">
        <v>48.4</v>
      </c>
      <c r="N77" s="32">
        <v>60.5</v>
      </c>
      <c r="O77" s="33">
        <v>65</v>
      </c>
      <c r="P77" s="32">
        <v>46.5</v>
      </c>
      <c r="Q77" s="32">
        <v>61.4</v>
      </c>
      <c r="R77" s="32">
        <v>56</v>
      </c>
      <c r="S77" s="33">
        <v>60.5</v>
      </c>
      <c r="T77" s="32">
        <v>81.8</v>
      </c>
      <c r="U77" s="34">
        <v>61</v>
      </c>
      <c r="V77" s="34">
        <v>67.8</v>
      </c>
      <c r="W77" s="32">
        <f t="shared" si="10"/>
        <v>65.71578947368421</v>
      </c>
      <c r="X77" s="26">
        <f t="shared" si="9"/>
        <v>0.0832272384900982</v>
      </c>
    </row>
    <row r="78" spans="1:24" ht="12.75">
      <c r="A78" s="3">
        <f t="shared" si="11"/>
        <v>36138</v>
      </c>
      <c r="B78" s="3"/>
      <c r="C78" s="3"/>
      <c r="D78" s="32"/>
      <c r="E78" s="32">
        <v>112</v>
      </c>
      <c r="F78" s="32">
        <v>73.1</v>
      </c>
      <c r="G78" s="33">
        <v>59.2</v>
      </c>
      <c r="H78" s="32">
        <v>51.9</v>
      </c>
      <c r="I78" s="32">
        <v>54.3</v>
      </c>
      <c r="J78" s="32">
        <v>40.5</v>
      </c>
      <c r="K78" s="33">
        <v>119.9</v>
      </c>
      <c r="L78" s="32">
        <v>60.7</v>
      </c>
      <c r="M78" s="32">
        <v>48.4</v>
      </c>
      <c r="N78" s="32">
        <v>60.5</v>
      </c>
      <c r="O78" s="33">
        <v>64.1</v>
      </c>
      <c r="P78" s="32">
        <v>46</v>
      </c>
      <c r="Q78" s="32">
        <v>61.4</v>
      </c>
      <c r="R78" s="32">
        <v>51.6</v>
      </c>
      <c r="S78" s="33">
        <v>58.7</v>
      </c>
      <c r="T78" s="32">
        <v>80</v>
      </c>
      <c r="U78" s="34">
        <v>63</v>
      </c>
      <c r="V78" s="34">
        <v>66.8</v>
      </c>
      <c r="W78" s="32">
        <f t="shared" si="10"/>
        <v>65.11666666666667</v>
      </c>
      <c r="X78" s="26">
        <f t="shared" si="9"/>
        <v>0.0824684659463327</v>
      </c>
    </row>
    <row r="79" spans="1:24" ht="12.75">
      <c r="A79" s="3">
        <f t="shared" si="11"/>
        <v>36139</v>
      </c>
      <c r="B79" s="3"/>
      <c r="C79" s="3"/>
      <c r="D79" s="32"/>
      <c r="E79" s="32">
        <v>108</v>
      </c>
      <c r="F79" s="32">
        <v>71.8</v>
      </c>
      <c r="G79" s="33">
        <v>57.9</v>
      </c>
      <c r="H79" s="32">
        <v>53.1</v>
      </c>
      <c r="I79" s="32">
        <v>51.9</v>
      </c>
      <c r="J79" s="32">
        <v>39.4</v>
      </c>
      <c r="K79" s="33">
        <v>119.9</v>
      </c>
      <c r="L79" s="32">
        <v>74.8</v>
      </c>
      <c r="M79" s="32">
        <v>50.7</v>
      </c>
      <c r="N79" s="32">
        <v>57.8</v>
      </c>
      <c r="O79" s="33">
        <v>65</v>
      </c>
      <c r="P79" s="32">
        <v>46</v>
      </c>
      <c r="Q79" s="32">
        <v>61.4</v>
      </c>
      <c r="R79" s="32">
        <v>49.9</v>
      </c>
      <c r="S79" s="33">
        <v>54.2</v>
      </c>
      <c r="T79" s="32">
        <v>81.8</v>
      </c>
      <c r="U79" s="34">
        <v>64</v>
      </c>
      <c r="V79" s="34">
        <v>65.9</v>
      </c>
      <c r="W79" s="32">
        <f t="shared" si="10"/>
        <v>65.19444444444444</v>
      </c>
      <c r="X79" s="26">
        <f t="shared" si="9"/>
        <v>0.0825669693609943</v>
      </c>
    </row>
    <row r="80" spans="1:24" ht="12.75">
      <c r="A80" s="3">
        <f t="shared" si="11"/>
        <v>36140</v>
      </c>
      <c r="B80" s="3"/>
      <c r="C80" s="3"/>
      <c r="D80" s="32"/>
      <c r="E80" s="32">
        <v>91</v>
      </c>
      <c r="F80" s="32">
        <v>74.4</v>
      </c>
      <c r="G80" s="33">
        <v>54.3</v>
      </c>
      <c r="H80" s="32">
        <v>54.3</v>
      </c>
      <c r="I80" s="32">
        <v>51.9</v>
      </c>
      <c r="J80" s="32">
        <v>38.3</v>
      </c>
      <c r="K80" s="33">
        <v>142.7</v>
      </c>
      <c r="L80" s="32">
        <v>74.8</v>
      </c>
      <c r="M80" s="32">
        <v>51.9</v>
      </c>
      <c r="N80" s="32">
        <v>60.5</v>
      </c>
      <c r="O80" s="33">
        <v>64.1</v>
      </c>
      <c r="P80" s="32">
        <v>46</v>
      </c>
      <c r="Q80" s="32">
        <v>60.5</v>
      </c>
      <c r="R80" s="32">
        <v>55.1</v>
      </c>
      <c r="S80" s="33">
        <v>55.1</v>
      </c>
      <c r="T80" s="32">
        <v>106.6</v>
      </c>
      <c r="U80" s="34">
        <v>66</v>
      </c>
      <c r="V80" s="34">
        <v>67.8</v>
      </c>
      <c r="W80" s="32">
        <f t="shared" si="10"/>
        <v>67.51666666666667</v>
      </c>
      <c r="X80" s="26">
        <f t="shared" si="9"/>
        <v>0.08550799988446217</v>
      </c>
    </row>
    <row r="81" spans="1:24" ht="12.75">
      <c r="A81" s="3">
        <f t="shared" si="11"/>
        <v>36141</v>
      </c>
      <c r="B81" s="3"/>
      <c r="C81" s="3"/>
      <c r="D81" s="32"/>
      <c r="E81" s="32">
        <v>100</v>
      </c>
      <c r="F81" s="32">
        <v>73.1</v>
      </c>
      <c r="G81" s="33">
        <v>59.2</v>
      </c>
      <c r="H81" s="32">
        <v>51.9</v>
      </c>
      <c r="I81" s="32">
        <v>54.3</v>
      </c>
      <c r="J81" s="32">
        <v>37.2</v>
      </c>
      <c r="K81" s="33">
        <v>154.4</v>
      </c>
      <c r="L81" s="32">
        <v>70.5</v>
      </c>
      <c r="M81" s="32">
        <v>53.1</v>
      </c>
      <c r="N81" s="32">
        <v>60.5</v>
      </c>
      <c r="O81" s="33">
        <v>64.1</v>
      </c>
      <c r="P81" s="32">
        <v>46</v>
      </c>
      <c r="Q81" s="32">
        <v>58.7</v>
      </c>
      <c r="R81" s="32">
        <v>56.9</v>
      </c>
      <c r="S81" s="33">
        <v>55.1</v>
      </c>
      <c r="T81" s="32">
        <v>130.6</v>
      </c>
      <c r="U81" s="34">
        <v>68</v>
      </c>
      <c r="V81" s="34">
        <v>68.7</v>
      </c>
      <c r="W81" s="32">
        <f t="shared" si="10"/>
        <v>70.1277777777778</v>
      </c>
      <c r="X81" s="26">
        <f t="shared" si="9"/>
        <v>0.08881490023381604</v>
      </c>
    </row>
    <row r="82" spans="1:24" ht="12.75">
      <c r="A82" s="3">
        <f t="shared" si="11"/>
        <v>36142</v>
      </c>
      <c r="B82" s="3"/>
      <c r="C82" s="3"/>
      <c r="D82" s="32">
        <v>72</v>
      </c>
      <c r="E82" s="32">
        <v>108</v>
      </c>
      <c r="F82" s="32">
        <v>67.9</v>
      </c>
      <c r="G82" s="33">
        <v>56.7</v>
      </c>
      <c r="H82" s="32">
        <v>54.3</v>
      </c>
      <c r="I82" s="32">
        <v>54.3</v>
      </c>
      <c r="J82" s="32">
        <v>38.3</v>
      </c>
      <c r="K82" s="33">
        <v>174.2</v>
      </c>
      <c r="L82" s="32">
        <v>64.8</v>
      </c>
      <c r="M82" s="32">
        <v>51.9</v>
      </c>
      <c r="N82" s="32">
        <v>59.6</v>
      </c>
      <c r="O82" s="33">
        <v>63.2</v>
      </c>
      <c r="P82" s="32">
        <v>46</v>
      </c>
      <c r="Q82" s="32">
        <v>59.6</v>
      </c>
      <c r="R82" s="32">
        <v>56</v>
      </c>
      <c r="S82" s="33">
        <v>56.9</v>
      </c>
      <c r="T82" s="32">
        <v>117.2</v>
      </c>
      <c r="U82" s="34">
        <v>69</v>
      </c>
      <c r="V82" s="34">
        <v>69.6</v>
      </c>
      <c r="W82" s="32">
        <f t="shared" si="10"/>
        <v>70.50000000000001</v>
      </c>
      <c r="X82" s="26">
        <f t="shared" si="9"/>
        <v>0.08928630943255371</v>
      </c>
    </row>
    <row r="83" spans="1:24" ht="12.75">
      <c r="A83" s="3">
        <f t="shared" si="11"/>
        <v>36143</v>
      </c>
      <c r="B83" s="3"/>
      <c r="C83" s="3"/>
      <c r="D83" s="32"/>
      <c r="E83" s="32">
        <v>100</v>
      </c>
      <c r="F83" s="32">
        <v>70.5</v>
      </c>
      <c r="G83" s="33">
        <v>50.7</v>
      </c>
      <c r="H83" s="32">
        <v>55.5</v>
      </c>
      <c r="I83" s="32">
        <v>54.3</v>
      </c>
      <c r="J83" s="32">
        <v>39.4</v>
      </c>
      <c r="K83" s="33">
        <v>156.8</v>
      </c>
      <c r="L83" s="32">
        <v>66.2</v>
      </c>
      <c r="M83" s="32">
        <v>51.9</v>
      </c>
      <c r="N83" s="32">
        <v>59.6</v>
      </c>
      <c r="O83" s="33">
        <v>63.2</v>
      </c>
      <c r="P83" s="32">
        <v>46</v>
      </c>
      <c r="Q83" s="32">
        <v>60.5</v>
      </c>
      <c r="R83" s="32">
        <v>56</v>
      </c>
      <c r="S83" s="33">
        <v>57.8</v>
      </c>
      <c r="T83" s="32">
        <v>119.3</v>
      </c>
      <c r="U83" s="34">
        <v>71</v>
      </c>
      <c r="V83" s="34">
        <v>70.5</v>
      </c>
      <c r="W83" s="32">
        <f t="shared" si="10"/>
        <v>69.4</v>
      </c>
      <c r="X83" s="26">
        <f t="shared" si="9"/>
        <v>0.08789318971091102</v>
      </c>
    </row>
    <row r="84" spans="1:24" ht="12.75">
      <c r="A84" s="3">
        <f t="shared" si="11"/>
        <v>36144</v>
      </c>
      <c r="B84" s="3"/>
      <c r="C84" s="3"/>
      <c r="D84" s="32">
        <v>50</v>
      </c>
      <c r="E84" s="32">
        <v>100</v>
      </c>
      <c r="F84" s="32">
        <v>57.9</v>
      </c>
      <c r="G84" s="33">
        <v>47.2</v>
      </c>
      <c r="H84" s="32">
        <v>56.7</v>
      </c>
      <c r="I84" s="32">
        <v>54.3</v>
      </c>
      <c r="J84" s="32">
        <v>41.6</v>
      </c>
      <c r="K84" s="33">
        <v>149.7</v>
      </c>
      <c r="L84" s="32">
        <v>63.5</v>
      </c>
      <c r="M84" s="32">
        <v>54.3</v>
      </c>
      <c r="N84" s="32">
        <v>59.6</v>
      </c>
      <c r="O84" s="33">
        <v>62.3</v>
      </c>
      <c r="P84" s="32">
        <v>46</v>
      </c>
      <c r="Q84" s="32">
        <v>58.7</v>
      </c>
      <c r="R84" s="32">
        <v>56</v>
      </c>
      <c r="S84" s="33">
        <v>56.9</v>
      </c>
      <c r="T84" s="32">
        <v>121.6</v>
      </c>
      <c r="U84" s="34">
        <v>72</v>
      </c>
      <c r="V84" s="34">
        <v>74.3</v>
      </c>
      <c r="W84" s="32">
        <f t="shared" si="10"/>
        <v>67.50526315789473</v>
      </c>
      <c r="X84" s="26">
        <f t="shared" si="9"/>
        <v>0.08549355765449299</v>
      </c>
    </row>
    <row r="85" spans="1:24" ht="12.75">
      <c r="A85" s="3">
        <f t="shared" si="11"/>
        <v>36145</v>
      </c>
      <c r="B85" s="3"/>
      <c r="C85" s="3"/>
      <c r="D85" s="32"/>
      <c r="E85" s="32">
        <v>100</v>
      </c>
      <c r="F85" s="32">
        <v>64.1</v>
      </c>
      <c r="G85" s="33">
        <v>43.8</v>
      </c>
      <c r="H85" s="32">
        <v>56.7</v>
      </c>
      <c r="I85" s="32">
        <v>54.3</v>
      </c>
      <c r="J85" s="32">
        <v>42.7</v>
      </c>
      <c r="K85" s="33">
        <v>142.7</v>
      </c>
      <c r="L85" s="32">
        <v>60.7</v>
      </c>
      <c r="M85" s="32">
        <v>55.5</v>
      </c>
      <c r="N85" s="32">
        <v>60.5</v>
      </c>
      <c r="O85" s="33">
        <v>62.3</v>
      </c>
      <c r="P85" s="32">
        <v>46</v>
      </c>
      <c r="Q85" s="32">
        <v>56.9</v>
      </c>
      <c r="R85" s="32">
        <v>56.9</v>
      </c>
      <c r="S85" s="33">
        <v>54.2</v>
      </c>
      <c r="T85" s="32">
        <v>115</v>
      </c>
      <c r="U85" s="34">
        <v>74</v>
      </c>
      <c r="V85" s="34">
        <v>71.5</v>
      </c>
      <c r="W85" s="32">
        <f t="shared" si="10"/>
        <v>67.65555555555555</v>
      </c>
      <c r="X85" s="26">
        <f t="shared" si="9"/>
        <v>0.08568389883921504</v>
      </c>
    </row>
    <row r="86" spans="1:24" ht="12.75">
      <c r="A86" s="3">
        <f t="shared" si="11"/>
        <v>36146</v>
      </c>
      <c r="B86" s="3"/>
      <c r="C86" s="3"/>
      <c r="D86" s="32"/>
      <c r="E86" s="32">
        <v>100</v>
      </c>
      <c r="F86" s="32">
        <v>67.9</v>
      </c>
      <c r="G86" s="33">
        <v>41.6</v>
      </c>
      <c r="H86" s="32">
        <v>56.7</v>
      </c>
      <c r="I86" s="32">
        <v>54.3</v>
      </c>
      <c r="J86" s="32">
        <v>45</v>
      </c>
      <c r="K86" s="33">
        <v>135.8</v>
      </c>
      <c r="L86" s="32">
        <v>52.9</v>
      </c>
      <c r="M86" s="32">
        <v>61.6</v>
      </c>
      <c r="N86" s="32">
        <v>60.5</v>
      </c>
      <c r="O86" s="33">
        <v>63.2</v>
      </c>
      <c r="P86" s="32">
        <v>46</v>
      </c>
      <c r="Q86" s="32">
        <v>59.6</v>
      </c>
      <c r="R86" s="32">
        <v>56.9</v>
      </c>
      <c r="S86" s="33">
        <v>56</v>
      </c>
      <c r="T86" s="32">
        <v>108.6</v>
      </c>
      <c r="U86" s="34">
        <v>75</v>
      </c>
      <c r="V86" s="34">
        <v>66</v>
      </c>
      <c r="W86" s="32">
        <f t="shared" si="10"/>
        <v>67.0888888888889</v>
      </c>
      <c r="X86" s="26">
        <f t="shared" si="9"/>
        <v>0.08496623110382337</v>
      </c>
    </row>
    <row r="87" spans="1:24" ht="12.75">
      <c r="A87" s="3">
        <f t="shared" si="11"/>
        <v>36147</v>
      </c>
      <c r="B87" s="3"/>
      <c r="C87" s="3"/>
      <c r="D87" s="32"/>
      <c r="E87" s="32">
        <v>100</v>
      </c>
      <c r="F87" s="32">
        <v>69.2</v>
      </c>
      <c r="G87" s="33">
        <v>40.5</v>
      </c>
      <c r="H87" s="32">
        <v>56.7</v>
      </c>
      <c r="I87" s="32">
        <v>54.3</v>
      </c>
      <c r="J87" s="32">
        <v>46.1</v>
      </c>
      <c r="K87" s="33">
        <v>127</v>
      </c>
      <c r="L87" s="32">
        <v>50.4</v>
      </c>
      <c r="M87" s="32">
        <v>64.1</v>
      </c>
      <c r="N87" s="32">
        <v>58.7</v>
      </c>
      <c r="O87" s="33">
        <v>63.2</v>
      </c>
      <c r="P87" s="32">
        <v>46</v>
      </c>
      <c r="Q87" s="32">
        <v>50.8</v>
      </c>
      <c r="R87" s="32">
        <v>54.2</v>
      </c>
      <c r="S87" s="33">
        <v>50.8</v>
      </c>
      <c r="T87" s="32">
        <v>106.6</v>
      </c>
      <c r="U87" s="34">
        <v>77</v>
      </c>
      <c r="V87" s="34">
        <v>60</v>
      </c>
      <c r="W87" s="32">
        <f t="shared" si="10"/>
        <v>65.31111111111112</v>
      </c>
      <c r="X87" s="26">
        <f t="shared" si="9"/>
        <v>0.08271472448298671</v>
      </c>
    </row>
    <row r="88" spans="1:24" ht="12.75">
      <c r="A88" s="3">
        <f t="shared" si="11"/>
        <v>36148</v>
      </c>
      <c r="B88" s="3"/>
      <c r="C88" s="3"/>
      <c r="D88" s="32"/>
      <c r="E88" s="32">
        <v>96</v>
      </c>
      <c r="F88" s="32">
        <v>68</v>
      </c>
      <c r="G88" s="33">
        <v>42.7</v>
      </c>
      <c r="H88" s="32">
        <v>55.5</v>
      </c>
      <c r="I88" s="32">
        <v>54.3</v>
      </c>
      <c r="J88" s="32">
        <v>47.2</v>
      </c>
      <c r="K88" s="33">
        <v>119.9</v>
      </c>
      <c r="L88" s="32">
        <v>50.4</v>
      </c>
      <c r="M88" s="32">
        <v>62.9</v>
      </c>
      <c r="N88" s="32">
        <v>57</v>
      </c>
      <c r="O88" s="33">
        <v>62.3</v>
      </c>
      <c r="P88" s="32">
        <v>46</v>
      </c>
      <c r="Q88" s="32">
        <v>52.5</v>
      </c>
      <c r="R88" s="32">
        <v>52.5</v>
      </c>
      <c r="S88" s="33">
        <v>45.6</v>
      </c>
      <c r="T88" s="32">
        <v>106.6</v>
      </c>
      <c r="U88" s="34">
        <v>79</v>
      </c>
      <c r="V88" s="34">
        <v>53.6</v>
      </c>
      <c r="W88" s="32">
        <f t="shared" si="10"/>
        <v>64</v>
      </c>
      <c r="X88" s="26">
        <f t="shared" si="9"/>
        <v>0.08105423835011966</v>
      </c>
    </row>
    <row r="89" spans="1:24" ht="12.75">
      <c r="A89" s="3">
        <f t="shared" si="11"/>
        <v>36149</v>
      </c>
      <c r="B89" s="3"/>
      <c r="C89" s="3"/>
      <c r="D89" s="32">
        <v>47</v>
      </c>
      <c r="E89" s="32">
        <v>95</v>
      </c>
      <c r="F89" s="32">
        <v>66</v>
      </c>
      <c r="G89" s="33">
        <v>42.7</v>
      </c>
      <c r="H89" s="32">
        <v>56.7</v>
      </c>
      <c r="I89" s="32">
        <v>54.3</v>
      </c>
      <c r="J89" s="32">
        <v>47.2</v>
      </c>
      <c r="K89" s="33">
        <v>125.2</v>
      </c>
      <c r="L89" s="32">
        <v>47.9</v>
      </c>
      <c r="M89" s="32">
        <v>61.6</v>
      </c>
      <c r="N89" s="32">
        <v>56</v>
      </c>
      <c r="O89" s="33">
        <v>62.3</v>
      </c>
      <c r="P89" s="32">
        <v>46</v>
      </c>
      <c r="Q89" s="32">
        <v>55.1</v>
      </c>
      <c r="R89" s="32">
        <v>53.4</v>
      </c>
      <c r="S89" s="33">
        <v>45.6</v>
      </c>
      <c r="T89" s="32">
        <v>108.6</v>
      </c>
      <c r="U89" s="34">
        <v>80</v>
      </c>
      <c r="V89" s="34">
        <v>54</v>
      </c>
      <c r="W89" s="32">
        <f t="shared" si="10"/>
        <v>63.4</v>
      </c>
      <c r="X89" s="26">
        <f t="shared" si="9"/>
        <v>0.0802943548655873</v>
      </c>
    </row>
    <row r="90" spans="1:24" ht="12.75">
      <c r="A90" s="3">
        <f t="shared" si="11"/>
        <v>36150</v>
      </c>
      <c r="B90" s="3"/>
      <c r="C90" s="3"/>
      <c r="D90" s="32"/>
      <c r="E90" s="32">
        <v>95</v>
      </c>
      <c r="F90" s="32">
        <v>64</v>
      </c>
      <c r="G90" s="33">
        <v>41.6</v>
      </c>
      <c r="H90" s="32">
        <v>57.9</v>
      </c>
      <c r="I90" s="32">
        <v>53.1</v>
      </c>
      <c r="J90" s="32">
        <v>47.2</v>
      </c>
      <c r="K90" s="33">
        <v>119.9</v>
      </c>
      <c r="L90" s="32">
        <v>46.7</v>
      </c>
      <c r="M90" s="32">
        <v>62.9</v>
      </c>
      <c r="N90" s="32">
        <v>55</v>
      </c>
      <c r="O90" s="33">
        <v>62.3</v>
      </c>
      <c r="P90" s="32">
        <v>46</v>
      </c>
      <c r="Q90" s="32">
        <v>56</v>
      </c>
      <c r="R90" s="32">
        <v>49.9</v>
      </c>
      <c r="S90" s="33">
        <v>50.8</v>
      </c>
      <c r="T90" s="32">
        <v>108.6</v>
      </c>
      <c r="U90" s="34">
        <v>82</v>
      </c>
      <c r="V90" s="34">
        <v>55</v>
      </c>
      <c r="W90" s="32">
        <f t="shared" si="10"/>
        <v>64.10555555555555</v>
      </c>
      <c r="X90" s="26">
        <f t="shared" si="9"/>
        <v>0.08118792155573183</v>
      </c>
    </row>
    <row r="91" spans="1:24" ht="12.75">
      <c r="A91" s="3">
        <f t="shared" si="11"/>
        <v>36151</v>
      </c>
      <c r="B91" s="3"/>
      <c r="C91" s="3"/>
      <c r="D91" s="32"/>
      <c r="E91" s="32">
        <v>95</v>
      </c>
      <c r="F91" s="32">
        <v>62</v>
      </c>
      <c r="G91" s="33">
        <v>41.6</v>
      </c>
      <c r="H91" s="32">
        <v>57.9</v>
      </c>
      <c r="I91" s="32">
        <v>51.9</v>
      </c>
      <c r="J91" s="32">
        <v>47.2</v>
      </c>
      <c r="K91" s="33">
        <v>118.1</v>
      </c>
      <c r="L91" s="32">
        <v>44.3</v>
      </c>
      <c r="M91" s="32">
        <v>61.6</v>
      </c>
      <c r="N91" s="32">
        <v>54</v>
      </c>
      <c r="O91" s="33">
        <v>61.4</v>
      </c>
      <c r="P91" s="32">
        <v>46</v>
      </c>
      <c r="Q91" s="32">
        <v>56</v>
      </c>
      <c r="R91" s="32">
        <v>49.9</v>
      </c>
      <c r="S91" s="33">
        <v>52.5</v>
      </c>
      <c r="T91" s="32">
        <v>104.5</v>
      </c>
      <c r="U91" s="34">
        <v>83</v>
      </c>
      <c r="V91" s="34">
        <v>56</v>
      </c>
      <c r="W91" s="32">
        <f t="shared" si="10"/>
        <v>63.49444444444444</v>
      </c>
      <c r="X91" s="26">
        <f t="shared" si="9"/>
        <v>0.08041396615481923</v>
      </c>
    </row>
    <row r="92" spans="1:24" ht="12.75">
      <c r="A92" s="3">
        <f t="shared" si="11"/>
        <v>36152</v>
      </c>
      <c r="B92" s="3"/>
      <c r="C92" s="3"/>
      <c r="D92" s="32"/>
      <c r="E92" s="32">
        <v>95</v>
      </c>
      <c r="F92" s="32">
        <v>60</v>
      </c>
      <c r="G92" s="33">
        <v>45</v>
      </c>
      <c r="H92" s="32">
        <v>57.9</v>
      </c>
      <c r="I92" s="32">
        <v>51.9</v>
      </c>
      <c r="J92" s="32">
        <v>48.4</v>
      </c>
      <c r="K92" s="33">
        <v>96.3</v>
      </c>
      <c r="L92" s="32">
        <v>44.3</v>
      </c>
      <c r="M92" s="32">
        <v>51.9</v>
      </c>
      <c r="N92" s="32">
        <v>53</v>
      </c>
      <c r="O92" s="33">
        <v>58.7</v>
      </c>
      <c r="P92" s="32">
        <v>46</v>
      </c>
      <c r="Q92" s="32">
        <v>51.6</v>
      </c>
      <c r="R92" s="32">
        <v>50.8</v>
      </c>
      <c r="S92" s="33">
        <v>49.9</v>
      </c>
      <c r="T92" s="32">
        <v>94.6</v>
      </c>
      <c r="U92" s="34">
        <v>85</v>
      </c>
      <c r="V92" s="34">
        <v>57</v>
      </c>
      <c r="W92" s="32">
        <f t="shared" si="10"/>
        <v>60.96111111111111</v>
      </c>
      <c r="X92" s="26">
        <f t="shared" si="9"/>
        <v>0.077205569220127</v>
      </c>
    </row>
    <row r="93" spans="1:24" ht="12.75">
      <c r="A93" s="3">
        <f t="shared" si="11"/>
        <v>36153</v>
      </c>
      <c r="B93" s="3"/>
      <c r="C93" s="3"/>
      <c r="D93" s="32"/>
      <c r="E93" s="32">
        <v>95</v>
      </c>
      <c r="F93" s="32">
        <v>58</v>
      </c>
      <c r="G93" s="33">
        <v>46.1</v>
      </c>
      <c r="H93" s="32">
        <v>57.9</v>
      </c>
      <c r="I93" s="32">
        <v>49.6</v>
      </c>
      <c r="J93" s="32">
        <v>48.4</v>
      </c>
      <c r="K93" s="33">
        <v>86.8</v>
      </c>
      <c r="L93" s="32">
        <v>44.3</v>
      </c>
      <c r="M93" s="32">
        <v>55.5</v>
      </c>
      <c r="N93" s="32">
        <v>52</v>
      </c>
      <c r="O93" s="33">
        <v>55.1</v>
      </c>
      <c r="P93" s="32">
        <v>46</v>
      </c>
      <c r="Q93" s="32">
        <v>49</v>
      </c>
      <c r="R93" s="32">
        <v>50.8</v>
      </c>
      <c r="S93" s="33">
        <v>49.9</v>
      </c>
      <c r="T93" s="32">
        <v>98.5</v>
      </c>
      <c r="U93" s="34">
        <v>87</v>
      </c>
      <c r="V93" s="34">
        <v>57</v>
      </c>
      <c r="W93" s="32">
        <f t="shared" si="10"/>
        <v>60.38333333333334</v>
      </c>
      <c r="X93" s="26">
        <f t="shared" si="9"/>
        <v>0.07647382956835509</v>
      </c>
    </row>
    <row r="94" spans="1:24" ht="12.75">
      <c r="A94" s="3">
        <f t="shared" si="11"/>
        <v>36154</v>
      </c>
      <c r="B94" s="3"/>
      <c r="C94" s="3"/>
      <c r="D94" s="32"/>
      <c r="E94" s="32">
        <v>90</v>
      </c>
      <c r="F94" s="32">
        <v>56</v>
      </c>
      <c r="G94" s="33">
        <v>47.2</v>
      </c>
      <c r="H94" s="32">
        <v>56.7</v>
      </c>
      <c r="I94" s="32">
        <v>47.2</v>
      </c>
      <c r="J94" s="32">
        <v>49.6</v>
      </c>
      <c r="K94" s="33">
        <v>74.8</v>
      </c>
      <c r="L94" s="32">
        <v>44.3</v>
      </c>
      <c r="M94" s="32">
        <v>57.9</v>
      </c>
      <c r="N94" s="32">
        <v>50</v>
      </c>
      <c r="O94" s="33">
        <v>53.4</v>
      </c>
      <c r="P94" s="32">
        <v>46</v>
      </c>
      <c r="Q94" s="32">
        <v>48</v>
      </c>
      <c r="R94" s="32">
        <v>49.9</v>
      </c>
      <c r="S94" s="33">
        <v>54.2</v>
      </c>
      <c r="T94" s="32">
        <v>108.6</v>
      </c>
      <c r="U94" s="34">
        <v>88</v>
      </c>
      <c r="V94" s="34">
        <v>58</v>
      </c>
      <c r="W94" s="32">
        <f t="shared" si="10"/>
        <v>59.9888888888889</v>
      </c>
      <c r="X94" s="26">
        <f t="shared" si="9"/>
        <v>0.07597427653685697</v>
      </c>
    </row>
    <row r="95" spans="1:24" ht="12.75">
      <c r="A95" s="3">
        <f t="shared" si="11"/>
        <v>36155</v>
      </c>
      <c r="B95" s="3"/>
      <c r="C95" s="3"/>
      <c r="D95" s="32"/>
      <c r="E95" s="32">
        <v>90</v>
      </c>
      <c r="F95" s="32">
        <v>54</v>
      </c>
      <c r="G95" s="33">
        <v>46.1</v>
      </c>
      <c r="H95" s="32">
        <v>56.7</v>
      </c>
      <c r="I95" s="32">
        <v>48.4</v>
      </c>
      <c r="J95" s="32">
        <v>48.4</v>
      </c>
      <c r="K95" s="33">
        <v>70.5</v>
      </c>
      <c r="L95" s="32">
        <v>44.3</v>
      </c>
      <c r="M95" s="32">
        <v>57.9</v>
      </c>
      <c r="N95" s="32">
        <v>50</v>
      </c>
      <c r="O95" s="33">
        <v>52.5</v>
      </c>
      <c r="P95" s="32">
        <v>46</v>
      </c>
      <c r="Q95" s="32">
        <v>47</v>
      </c>
      <c r="R95" s="32">
        <v>49.9</v>
      </c>
      <c r="S95" s="33">
        <v>52.5</v>
      </c>
      <c r="T95" s="32">
        <v>102.5</v>
      </c>
      <c r="U95" s="34">
        <v>90</v>
      </c>
      <c r="V95" s="34">
        <v>59</v>
      </c>
      <c r="W95" s="32">
        <f t="shared" si="10"/>
        <v>59.20555555555555</v>
      </c>
      <c r="X95" s="26">
        <f t="shared" si="9"/>
        <v>0.0749822064320508</v>
      </c>
    </row>
    <row r="96" spans="1:24" ht="12.75">
      <c r="A96" s="3">
        <f t="shared" si="11"/>
        <v>36156</v>
      </c>
      <c r="B96" s="3"/>
      <c r="C96" s="3"/>
      <c r="D96" s="32">
        <v>45</v>
      </c>
      <c r="E96" s="32">
        <v>90</v>
      </c>
      <c r="F96" s="32">
        <v>52</v>
      </c>
      <c r="G96" s="33">
        <v>42.7</v>
      </c>
      <c r="H96" s="32">
        <v>54.3</v>
      </c>
      <c r="I96" s="32">
        <v>47.2</v>
      </c>
      <c r="J96" s="32">
        <v>49.6</v>
      </c>
      <c r="K96" s="33">
        <v>63.5</v>
      </c>
      <c r="L96" s="32">
        <v>44.3</v>
      </c>
      <c r="M96" s="32">
        <v>57.9</v>
      </c>
      <c r="N96" s="32">
        <v>49</v>
      </c>
      <c r="O96" s="33">
        <v>49.9</v>
      </c>
      <c r="P96" s="32">
        <v>50.8</v>
      </c>
      <c r="Q96" s="32">
        <v>47</v>
      </c>
      <c r="R96" s="32">
        <v>50.8</v>
      </c>
      <c r="S96" s="33">
        <v>51.6</v>
      </c>
      <c r="T96" s="32">
        <v>96.6</v>
      </c>
      <c r="U96" s="34">
        <v>91</v>
      </c>
      <c r="V96" s="34">
        <v>60</v>
      </c>
      <c r="W96" s="32">
        <f t="shared" si="10"/>
        <v>57.53684210526315</v>
      </c>
      <c r="X96" s="26">
        <f t="shared" si="9"/>
        <v>0.07286882677989374</v>
      </c>
    </row>
    <row r="97" spans="1:24" ht="12.75">
      <c r="A97" s="3">
        <f t="shared" si="11"/>
        <v>36157</v>
      </c>
      <c r="B97" s="3"/>
      <c r="C97" s="3"/>
      <c r="D97" s="32"/>
      <c r="E97" s="32">
        <v>90</v>
      </c>
      <c r="F97" s="32">
        <v>50</v>
      </c>
      <c r="G97" s="33">
        <v>41.6</v>
      </c>
      <c r="H97" s="32">
        <v>47</v>
      </c>
      <c r="I97" s="32">
        <v>46.1</v>
      </c>
      <c r="J97" s="32">
        <v>50.7</v>
      </c>
      <c r="K97" s="33">
        <v>56.8</v>
      </c>
      <c r="L97" s="32">
        <v>44.3</v>
      </c>
      <c r="M97" s="32">
        <v>57.9</v>
      </c>
      <c r="N97" s="32">
        <v>48</v>
      </c>
      <c r="O97" s="33">
        <v>45.6</v>
      </c>
      <c r="P97" s="32">
        <v>50.8</v>
      </c>
      <c r="Q97" s="32">
        <v>46</v>
      </c>
      <c r="R97" s="32">
        <v>54.2</v>
      </c>
      <c r="S97" s="33">
        <v>47.3</v>
      </c>
      <c r="T97" s="32">
        <v>83.5</v>
      </c>
      <c r="U97" s="34">
        <v>93</v>
      </c>
      <c r="V97" s="34">
        <v>61</v>
      </c>
      <c r="W97" s="32">
        <f t="shared" si="10"/>
        <v>56.32222222222222</v>
      </c>
      <c r="X97" s="26">
        <f t="shared" si="9"/>
        <v>0.07133054413138135</v>
      </c>
    </row>
    <row r="98" spans="1:24" ht="12.75">
      <c r="A98" s="3">
        <f t="shared" si="11"/>
        <v>36158</v>
      </c>
      <c r="B98" s="3"/>
      <c r="C98" s="3"/>
      <c r="D98" s="32"/>
      <c r="E98" s="32">
        <v>90</v>
      </c>
      <c r="F98" s="32">
        <v>48</v>
      </c>
      <c r="G98" s="33">
        <v>41.6</v>
      </c>
      <c r="H98" s="32">
        <v>47</v>
      </c>
      <c r="I98" s="32">
        <v>45</v>
      </c>
      <c r="J98" s="32">
        <v>50.7</v>
      </c>
      <c r="K98" s="33">
        <v>59.4</v>
      </c>
      <c r="L98" s="32">
        <v>44.3</v>
      </c>
      <c r="M98" s="32">
        <v>61.6</v>
      </c>
      <c r="N98" s="32">
        <v>47</v>
      </c>
      <c r="O98" s="33">
        <v>44</v>
      </c>
      <c r="P98" s="32">
        <v>51.6</v>
      </c>
      <c r="Q98" s="32">
        <v>45</v>
      </c>
      <c r="R98" s="32">
        <v>52.5</v>
      </c>
      <c r="S98" s="33">
        <v>47</v>
      </c>
      <c r="T98" s="32">
        <v>89</v>
      </c>
      <c r="U98" s="34">
        <v>94.7</v>
      </c>
      <c r="V98" s="34">
        <v>61</v>
      </c>
      <c r="W98" s="32">
        <f t="shared" si="10"/>
        <v>56.63333333333334</v>
      </c>
      <c r="X98" s="26">
        <f t="shared" si="9"/>
        <v>0.07172455779002777</v>
      </c>
    </row>
    <row r="99" spans="1:24" ht="12.75">
      <c r="A99" s="3">
        <f t="shared" si="11"/>
        <v>36159</v>
      </c>
      <c r="B99" s="3"/>
      <c r="C99" s="3"/>
      <c r="D99" s="32"/>
      <c r="E99" s="32">
        <v>85</v>
      </c>
      <c r="F99" s="32">
        <v>48</v>
      </c>
      <c r="G99" s="33">
        <v>40.5</v>
      </c>
      <c r="H99" s="32">
        <v>47</v>
      </c>
      <c r="I99" s="32">
        <v>47.2</v>
      </c>
      <c r="J99" s="32">
        <v>47.2</v>
      </c>
      <c r="K99" s="33">
        <v>74.8</v>
      </c>
      <c r="L99" s="32">
        <v>41.9</v>
      </c>
      <c r="M99" s="32">
        <v>65.4</v>
      </c>
      <c r="N99" s="32">
        <v>46</v>
      </c>
      <c r="O99" s="33">
        <v>41.5</v>
      </c>
      <c r="P99" s="32">
        <v>52.5</v>
      </c>
      <c r="Q99" s="32">
        <v>45</v>
      </c>
      <c r="R99" s="32">
        <v>50.8</v>
      </c>
      <c r="S99" s="33">
        <v>46</v>
      </c>
      <c r="T99" s="32">
        <v>96.6</v>
      </c>
      <c r="U99" s="34">
        <v>93</v>
      </c>
      <c r="V99" s="34">
        <v>62</v>
      </c>
      <c r="W99" s="32">
        <f t="shared" si="10"/>
        <v>57.24444444444445</v>
      </c>
      <c r="X99" s="26">
        <f t="shared" si="9"/>
        <v>0.07249851319094036</v>
      </c>
    </row>
    <row r="100" spans="1:24" ht="12.75">
      <c r="A100" s="3">
        <f t="shared" si="11"/>
        <v>36160</v>
      </c>
      <c r="B100" s="3"/>
      <c r="C100" s="3"/>
      <c r="D100" s="32"/>
      <c r="E100" s="32">
        <v>85</v>
      </c>
      <c r="F100" s="32">
        <v>47</v>
      </c>
      <c r="G100" s="33">
        <v>39.4</v>
      </c>
      <c r="H100" s="32">
        <v>47</v>
      </c>
      <c r="I100" s="32">
        <v>50.7</v>
      </c>
      <c r="J100" s="32">
        <v>43.8</v>
      </c>
      <c r="K100" s="33">
        <v>89.9</v>
      </c>
      <c r="L100" s="32">
        <v>44.3</v>
      </c>
      <c r="M100" s="32">
        <v>62.9</v>
      </c>
      <c r="N100" s="32">
        <v>46</v>
      </c>
      <c r="O100" s="33">
        <v>42.3</v>
      </c>
      <c r="P100" s="32">
        <v>52.5</v>
      </c>
      <c r="Q100" s="32">
        <v>44</v>
      </c>
      <c r="R100" s="32">
        <v>52.5</v>
      </c>
      <c r="S100" s="33">
        <v>46</v>
      </c>
      <c r="T100" s="32">
        <v>93</v>
      </c>
      <c r="U100" s="34">
        <v>91</v>
      </c>
      <c r="V100" s="34">
        <v>63</v>
      </c>
      <c r="W100" s="32">
        <f t="shared" si="10"/>
        <v>57.794444444444444</v>
      </c>
      <c r="X100" s="26">
        <f t="shared" si="9"/>
        <v>0.0731950730517617</v>
      </c>
    </row>
    <row r="101" spans="1:24" ht="12.75">
      <c r="A101" s="3">
        <f t="shared" si="11"/>
        <v>36161</v>
      </c>
      <c r="B101" s="3"/>
      <c r="C101" s="3"/>
      <c r="D101" s="32"/>
      <c r="E101" s="32">
        <v>85</v>
      </c>
      <c r="F101" s="32">
        <v>50</v>
      </c>
      <c r="G101" s="33">
        <v>40.5</v>
      </c>
      <c r="H101" s="32">
        <v>47</v>
      </c>
      <c r="I101" s="32">
        <v>53.1</v>
      </c>
      <c r="J101" s="32">
        <v>41.6</v>
      </c>
      <c r="K101" s="33">
        <v>86.8</v>
      </c>
      <c r="L101" s="32">
        <v>66.2</v>
      </c>
      <c r="M101" s="32">
        <v>61.6</v>
      </c>
      <c r="N101" s="32">
        <v>45</v>
      </c>
      <c r="O101" s="33">
        <v>46.5</v>
      </c>
      <c r="P101" s="32">
        <v>52.5</v>
      </c>
      <c r="Q101" s="32">
        <v>43</v>
      </c>
      <c r="R101" s="32">
        <v>52.5</v>
      </c>
      <c r="S101" s="33">
        <v>46</v>
      </c>
      <c r="T101" s="32">
        <v>89</v>
      </c>
      <c r="U101" s="34">
        <v>89</v>
      </c>
      <c r="V101" s="34">
        <v>64</v>
      </c>
      <c r="W101" s="32">
        <f t="shared" si="10"/>
        <v>58.85000000000001</v>
      </c>
      <c r="X101" s="26">
        <f t="shared" si="9"/>
        <v>0.07453190510788348</v>
      </c>
    </row>
    <row r="102" spans="1:24" ht="12.75">
      <c r="A102" s="3">
        <f t="shared" si="11"/>
        <v>36162</v>
      </c>
      <c r="B102" s="3"/>
      <c r="C102" s="3"/>
      <c r="D102" s="32"/>
      <c r="E102" s="32">
        <v>85</v>
      </c>
      <c r="F102" s="32">
        <v>50</v>
      </c>
      <c r="G102" s="33">
        <v>39.4</v>
      </c>
      <c r="H102" s="32">
        <v>47</v>
      </c>
      <c r="I102" s="32">
        <v>55.5</v>
      </c>
      <c r="J102" s="32">
        <v>41.6</v>
      </c>
      <c r="K102" s="33">
        <v>85.3</v>
      </c>
      <c r="L102" s="32">
        <v>76.2</v>
      </c>
      <c r="M102" s="32">
        <v>67.9</v>
      </c>
      <c r="N102" s="32">
        <v>44</v>
      </c>
      <c r="O102" s="33">
        <v>48.2</v>
      </c>
      <c r="P102" s="32">
        <v>54.2</v>
      </c>
      <c r="Q102" s="32">
        <v>43</v>
      </c>
      <c r="R102" s="32">
        <v>51.6</v>
      </c>
      <c r="S102" s="33">
        <v>46</v>
      </c>
      <c r="T102" s="32">
        <v>85</v>
      </c>
      <c r="U102" s="34">
        <v>87</v>
      </c>
      <c r="V102" s="34">
        <v>64</v>
      </c>
      <c r="W102" s="32">
        <f t="shared" si="10"/>
        <v>59.49444444444445</v>
      </c>
      <c r="X102" s="26">
        <f t="shared" si="9"/>
        <v>0.07534807625793676</v>
      </c>
    </row>
    <row r="103" spans="1:24" ht="12.75">
      <c r="A103" s="3">
        <f t="shared" si="11"/>
        <v>36163</v>
      </c>
      <c r="B103" s="3"/>
      <c r="C103" s="3"/>
      <c r="D103" s="32"/>
      <c r="E103" s="32">
        <v>85</v>
      </c>
      <c r="F103" s="32">
        <v>53</v>
      </c>
      <c r="G103" s="33">
        <v>40.5</v>
      </c>
      <c r="H103" s="32">
        <v>47</v>
      </c>
      <c r="I103" s="32">
        <v>56.7</v>
      </c>
      <c r="J103" s="32">
        <v>41.6</v>
      </c>
      <c r="K103" s="33">
        <v>93.1</v>
      </c>
      <c r="L103" s="32">
        <v>77.7</v>
      </c>
      <c r="M103" s="32">
        <v>60.4</v>
      </c>
      <c r="N103" s="32">
        <v>43</v>
      </c>
      <c r="O103" s="33">
        <v>48.2</v>
      </c>
      <c r="P103" s="32">
        <v>54.2</v>
      </c>
      <c r="Q103" s="32">
        <v>42</v>
      </c>
      <c r="R103" s="32">
        <v>51.6</v>
      </c>
      <c r="S103" s="33">
        <v>46</v>
      </c>
      <c r="T103" s="32">
        <v>81</v>
      </c>
      <c r="U103" s="34">
        <v>85</v>
      </c>
      <c r="V103" s="34">
        <v>65</v>
      </c>
      <c r="W103" s="32">
        <f t="shared" si="10"/>
        <v>59.5</v>
      </c>
      <c r="X103" s="26">
        <f t="shared" si="9"/>
        <v>0.07535511221612687</v>
      </c>
    </row>
    <row r="104" spans="1:24" ht="12.75">
      <c r="A104" s="3">
        <f t="shared" si="11"/>
        <v>36164</v>
      </c>
      <c r="B104" s="3"/>
      <c r="C104" s="3"/>
      <c r="D104" s="32"/>
      <c r="E104" s="32">
        <v>85</v>
      </c>
      <c r="F104" s="32">
        <v>52</v>
      </c>
      <c r="G104" s="33">
        <v>40.5</v>
      </c>
      <c r="H104" s="32">
        <v>47</v>
      </c>
      <c r="I104" s="32">
        <v>55.5</v>
      </c>
      <c r="J104" s="32">
        <v>41.6</v>
      </c>
      <c r="K104" s="33">
        <v>89.9</v>
      </c>
      <c r="L104" s="32">
        <v>74.8</v>
      </c>
      <c r="M104" s="32">
        <v>64.1</v>
      </c>
      <c r="N104" s="32">
        <v>42</v>
      </c>
      <c r="O104" s="33">
        <v>47.3</v>
      </c>
      <c r="P104" s="32">
        <v>54.2</v>
      </c>
      <c r="Q104" s="32">
        <v>42</v>
      </c>
      <c r="R104" s="32">
        <v>51.6</v>
      </c>
      <c r="S104" s="33">
        <v>45</v>
      </c>
      <c r="T104" s="32">
        <v>77</v>
      </c>
      <c r="U104" s="34">
        <v>83</v>
      </c>
      <c r="V104" s="34">
        <v>65.9</v>
      </c>
      <c r="W104" s="32">
        <f t="shared" si="10"/>
        <v>58.800000000000004</v>
      </c>
      <c r="X104" s="26">
        <f t="shared" si="9"/>
        <v>0.07446858148417244</v>
      </c>
    </row>
    <row r="105" spans="1:24" ht="12.75">
      <c r="A105" s="3">
        <f t="shared" si="11"/>
        <v>36165</v>
      </c>
      <c r="B105" s="3"/>
      <c r="C105" s="3"/>
      <c r="D105" s="32"/>
      <c r="E105" s="32">
        <v>85</v>
      </c>
      <c r="F105" s="32">
        <v>52</v>
      </c>
      <c r="G105" s="33">
        <v>41.6</v>
      </c>
      <c r="H105" s="32">
        <v>47</v>
      </c>
      <c r="I105" s="32">
        <v>55.5</v>
      </c>
      <c r="J105" s="32">
        <v>41.6</v>
      </c>
      <c r="K105" s="33">
        <v>80.7</v>
      </c>
      <c r="L105" s="32">
        <v>70.5</v>
      </c>
      <c r="M105" s="32">
        <v>62.9</v>
      </c>
      <c r="N105" s="32">
        <v>42</v>
      </c>
      <c r="O105" s="33">
        <v>47.3</v>
      </c>
      <c r="P105" s="32">
        <v>54.2</v>
      </c>
      <c r="Q105" s="32">
        <v>42</v>
      </c>
      <c r="R105" s="32">
        <v>52.5</v>
      </c>
      <c r="S105" s="33">
        <v>45</v>
      </c>
      <c r="T105" s="32">
        <v>73</v>
      </c>
      <c r="U105" s="34">
        <v>81</v>
      </c>
      <c r="V105" s="34">
        <v>65</v>
      </c>
      <c r="W105" s="32">
        <f t="shared" si="10"/>
        <v>57.71111111111112</v>
      </c>
      <c r="X105" s="26">
        <f t="shared" si="9"/>
        <v>0.07308953367891</v>
      </c>
    </row>
    <row r="106" spans="1:24" ht="12.75">
      <c r="A106" s="3">
        <f t="shared" si="11"/>
        <v>36166</v>
      </c>
      <c r="B106" s="3"/>
      <c r="C106" s="3"/>
      <c r="D106" s="32">
        <v>54</v>
      </c>
      <c r="E106" s="32">
        <v>85</v>
      </c>
      <c r="F106" s="32">
        <v>52</v>
      </c>
      <c r="G106" s="33">
        <v>42.7</v>
      </c>
      <c r="H106" s="32">
        <v>47</v>
      </c>
      <c r="I106" s="32">
        <v>53.1</v>
      </c>
      <c r="J106" s="32">
        <v>41.6</v>
      </c>
      <c r="K106" s="33">
        <v>80.7</v>
      </c>
      <c r="L106" s="32">
        <v>66.2</v>
      </c>
      <c r="M106" s="32">
        <v>61.6</v>
      </c>
      <c r="N106" s="32">
        <v>41</v>
      </c>
      <c r="O106" s="33">
        <v>47.3</v>
      </c>
      <c r="P106" s="32">
        <v>54.2</v>
      </c>
      <c r="Q106" s="32">
        <v>42</v>
      </c>
      <c r="R106" s="32">
        <v>52.5</v>
      </c>
      <c r="S106" s="33">
        <v>45</v>
      </c>
      <c r="T106" s="32">
        <v>69</v>
      </c>
      <c r="U106" s="34">
        <v>79</v>
      </c>
      <c r="V106" s="34">
        <v>65</v>
      </c>
      <c r="W106" s="32">
        <f t="shared" si="10"/>
        <v>56.784210526315796</v>
      </c>
      <c r="X106" s="26">
        <f t="shared" si="9"/>
        <v>0.07191563960192772</v>
      </c>
    </row>
    <row r="107" spans="1:24" ht="12.75">
      <c r="A107" s="3">
        <f t="shared" si="11"/>
        <v>36167</v>
      </c>
      <c r="B107" s="3"/>
      <c r="C107" s="3"/>
      <c r="D107" s="32"/>
      <c r="E107" s="32">
        <v>90</v>
      </c>
      <c r="F107" s="32">
        <v>53</v>
      </c>
      <c r="G107" s="33">
        <v>43.8</v>
      </c>
      <c r="H107" s="32">
        <v>47</v>
      </c>
      <c r="I107" s="32">
        <v>49.6</v>
      </c>
      <c r="J107" s="32">
        <v>41.6</v>
      </c>
      <c r="K107" s="33">
        <v>96.3</v>
      </c>
      <c r="L107" s="32">
        <v>70.5</v>
      </c>
      <c r="M107" s="32">
        <v>61.6</v>
      </c>
      <c r="N107" s="32">
        <v>40.6</v>
      </c>
      <c r="O107" s="33">
        <v>47.3</v>
      </c>
      <c r="P107" s="32">
        <v>51.6</v>
      </c>
      <c r="Q107" s="32">
        <v>42</v>
      </c>
      <c r="R107" s="32">
        <v>47.3</v>
      </c>
      <c r="S107" s="33">
        <v>44</v>
      </c>
      <c r="T107" s="32">
        <v>65</v>
      </c>
      <c r="U107" s="34">
        <v>77</v>
      </c>
      <c r="V107" s="34">
        <v>65</v>
      </c>
      <c r="W107" s="32">
        <f t="shared" si="10"/>
        <v>57.400000000000006</v>
      </c>
      <c r="X107" s="26">
        <f t="shared" si="9"/>
        <v>0.07269552002026358</v>
      </c>
    </row>
    <row r="108" spans="1:24" ht="12.75">
      <c r="A108" s="3">
        <f t="shared" si="11"/>
        <v>36168</v>
      </c>
      <c r="B108" s="3"/>
      <c r="C108" s="3"/>
      <c r="D108" s="32"/>
      <c r="E108" s="32">
        <v>93</v>
      </c>
      <c r="F108" s="32">
        <v>52</v>
      </c>
      <c r="G108" s="33">
        <v>43.8</v>
      </c>
      <c r="H108" s="32">
        <v>47</v>
      </c>
      <c r="I108" s="32">
        <v>55.5</v>
      </c>
      <c r="J108" s="32">
        <v>41.6</v>
      </c>
      <c r="K108" s="33">
        <v>104.5</v>
      </c>
      <c r="L108" s="32">
        <v>70.5</v>
      </c>
      <c r="M108" s="32">
        <v>61.6</v>
      </c>
      <c r="N108" s="32">
        <v>39.8</v>
      </c>
      <c r="O108" s="33">
        <v>47.3</v>
      </c>
      <c r="P108" s="32">
        <v>48.2</v>
      </c>
      <c r="Q108" s="32">
        <v>42</v>
      </c>
      <c r="R108" s="32">
        <v>44.8</v>
      </c>
      <c r="S108" s="33">
        <v>44</v>
      </c>
      <c r="T108" s="32">
        <v>61</v>
      </c>
      <c r="U108" s="34">
        <v>75</v>
      </c>
      <c r="V108" s="34">
        <v>64</v>
      </c>
      <c r="W108" s="32">
        <f t="shared" si="10"/>
        <v>57.53333333333333</v>
      </c>
      <c r="X108" s="26">
        <f t="shared" si="9"/>
        <v>0.07286438301682632</v>
      </c>
    </row>
    <row r="109" spans="1:24" ht="12.75">
      <c r="A109" s="3">
        <f t="shared" si="11"/>
        <v>36169</v>
      </c>
      <c r="B109" s="3"/>
      <c r="C109" s="3"/>
      <c r="D109" s="32"/>
      <c r="E109" s="32">
        <v>90</v>
      </c>
      <c r="F109" s="32">
        <v>52</v>
      </c>
      <c r="G109" s="33">
        <v>41.6</v>
      </c>
      <c r="H109" s="32">
        <v>47</v>
      </c>
      <c r="I109" s="32">
        <v>53.1</v>
      </c>
      <c r="J109" s="32">
        <v>41.6</v>
      </c>
      <c r="K109" s="33">
        <v>102.8</v>
      </c>
      <c r="L109" s="32">
        <v>70.5</v>
      </c>
      <c r="M109" s="32">
        <v>55.5</v>
      </c>
      <c r="N109" s="32">
        <v>39.8</v>
      </c>
      <c r="O109" s="33">
        <v>48.2</v>
      </c>
      <c r="P109" s="32">
        <v>48.2</v>
      </c>
      <c r="Q109" s="32">
        <v>42</v>
      </c>
      <c r="R109" s="32">
        <v>44.8</v>
      </c>
      <c r="S109" s="33">
        <v>44</v>
      </c>
      <c r="T109" s="32">
        <v>57</v>
      </c>
      <c r="U109" s="34">
        <v>73.4</v>
      </c>
      <c r="V109" s="34">
        <v>64</v>
      </c>
      <c r="W109" s="32">
        <f t="shared" si="10"/>
        <v>56.416666666666664</v>
      </c>
      <c r="X109" s="26">
        <f t="shared" si="9"/>
        <v>0.0714501554206133</v>
      </c>
    </row>
    <row r="110" spans="1:24" ht="12.75">
      <c r="A110" s="3">
        <f t="shared" si="11"/>
        <v>36170</v>
      </c>
      <c r="B110" s="3"/>
      <c r="C110" s="3"/>
      <c r="D110" s="32">
        <v>47</v>
      </c>
      <c r="E110" s="32">
        <v>90</v>
      </c>
      <c r="F110" s="32">
        <v>52</v>
      </c>
      <c r="G110" s="33">
        <v>45</v>
      </c>
      <c r="H110" s="32">
        <v>47</v>
      </c>
      <c r="I110" s="32">
        <v>51.9</v>
      </c>
      <c r="J110" s="32">
        <v>41.6</v>
      </c>
      <c r="K110" s="33">
        <v>102.8</v>
      </c>
      <c r="L110" s="32">
        <v>70.5</v>
      </c>
      <c r="M110" s="32">
        <v>54.3</v>
      </c>
      <c r="N110" s="32">
        <v>39.8</v>
      </c>
      <c r="O110" s="33">
        <v>48.2</v>
      </c>
      <c r="P110" s="32">
        <v>50.8</v>
      </c>
      <c r="Q110" s="32">
        <v>42</v>
      </c>
      <c r="R110" s="32">
        <v>43.1</v>
      </c>
      <c r="S110" s="33">
        <v>43</v>
      </c>
      <c r="T110" s="32">
        <v>53</v>
      </c>
      <c r="U110" s="34">
        <v>75</v>
      </c>
      <c r="V110" s="34">
        <v>63.1</v>
      </c>
      <c r="W110" s="32">
        <f t="shared" si="10"/>
        <v>55.79473684210526</v>
      </c>
      <c r="X110" s="26">
        <f t="shared" si="9"/>
        <v>0.07066249841690941</v>
      </c>
    </row>
    <row r="111" spans="1:24" ht="12.75">
      <c r="A111" s="3">
        <f t="shared" si="11"/>
        <v>36171</v>
      </c>
      <c r="B111" s="3"/>
      <c r="C111" s="3"/>
      <c r="D111" s="32"/>
      <c r="E111" s="32">
        <v>90</v>
      </c>
      <c r="F111" s="32">
        <v>53</v>
      </c>
      <c r="G111" s="33">
        <v>46.1</v>
      </c>
      <c r="H111" s="32">
        <v>47</v>
      </c>
      <c r="I111" s="32">
        <v>51.9</v>
      </c>
      <c r="J111" s="32">
        <v>42.7</v>
      </c>
      <c r="K111" s="33">
        <v>99.5</v>
      </c>
      <c r="L111" s="32">
        <v>63.5</v>
      </c>
      <c r="M111" s="32">
        <v>54.3</v>
      </c>
      <c r="N111" s="32">
        <v>39.8</v>
      </c>
      <c r="O111" s="33">
        <v>48.2</v>
      </c>
      <c r="P111" s="32">
        <v>53.4</v>
      </c>
      <c r="Q111" s="32">
        <v>42</v>
      </c>
      <c r="R111" s="32">
        <v>43.1</v>
      </c>
      <c r="S111" s="33">
        <v>43</v>
      </c>
      <c r="T111" s="32">
        <v>48.8</v>
      </c>
      <c r="U111" s="34">
        <v>78.1</v>
      </c>
      <c r="V111" s="34">
        <v>63</v>
      </c>
      <c r="W111" s="32">
        <f t="shared" si="10"/>
        <v>55.96666666666667</v>
      </c>
      <c r="X111" s="26">
        <f t="shared" si="9"/>
        <v>0.07088024280721401</v>
      </c>
    </row>
    <row r="112" spans="1:24" ht="12.75">
      <c r="A112" s="3">
        <f t="shared" si="11"/>
        <v>36172</v>
      </c>
      <c r="B112" s="3"/>
      <c r="C112" s="3"/>
      <c r="D112" s="32"/>
      <c r="E112" s="32">
        <v>85</v>
      </c>
      <c r="F112" s="32">
        <v>52</v>
      </c>
      <c r="G112" s="33">
        <v>46.1</v>
      </c>
      <c r="H112" s="32">
        <v>47</v>
      </c>
      <c r="I112" s="32">
        <v>51.9</v>
      </c>
      <c r="J112" s="32">
        <v>43.8</v>
      </c>
      <c r="K112" s="33">
        <v>96.3</v>
      </c>
      <c r="L112" s="32">
        <v>59.4</v>
      </c>
      <c r="M112" s="32">
        <v>54.3</v>
      </c>
      <c r="N112" s="32">
        <v>40.6</v>
      </c>
      <c r="O112" s="33">
        <v>48.2</v>
      </c>
      <c r="P112" s="32">
        <v>54.2</v>
      </c>
      <c r="Q112" s="32">
        <v>42</v>
      </c>
      <c r="R112" s="32">
        <v>44</v>
      </c>
      <c r="S112" s="33">
        <v>43</v>
      </c>
      <c r="T112" s="32">
        <v>53</v>
      </c>
      <c r="U112" s="34">
        <v>77.1</v>
      </c>
      <c r="V112" s="34">
        <v>63</v>
      </c>
      <c r="W112" s="32">
        <f t="shared" si="10"/>
        <v>55.60555555555556</v>
      </c>
      <c r="X112" s="26">
        <f t="shared" si="9"/>
        <v>0.07042290552485658</v>
      </c>
    </row>
    <row r="113" spans="1:24" ht="12.75">
      <c r="A113" s="3">
        <f t="shared" si="11"/>
        <v>36173</v>
      </c>
      <c r="B113" s="3"/>
      <c r="C113" s="3"/>
      <c r="D113" s="32"/>
      <c r="E113" s="32">
        <v>85</v>
      </c>
      <c r="F113" s="32">
        <v>52</v>
      </c>
      <c r="G113" s="33">
        <v>46.1</v>
      </c>
      <c r="H113" s="32">
        <v>47</v>
      </c>
      <c r="I113" s="32">
        <v>51.9</v>
      </c>
      <c r="J113" s="32">
        <v>43.8</v>
      </c>
      <c r="K113" s="33">
        <v>94.7</v>
      </c>
      <c r="L113" s="32">
        <v>59.4</v>
      </c>
      <c r="M113" s="32">
        <v>54.3</v>
      </c>
      <c r="N113" s="32">
        <v>41.5</v>
      </c>
      <c r="O113" s="33">
        <v>47.3</v>
      </c>
      <c r="P113" s="32">
        <v>54.2</v>
      </c>
      <c r="Q113" s="32">
        <v>42</v>
      </c>
      <c r="R113" s="32">
        <v>48.2</v>
      </c>
      <c r="S113" s="33">
        <v>43</v>
      </c>
      <c r="T113" s="32">
        <v>58</v>
      </c>
      <c r="U113" s="34">
        <v>75.2</v>
      </c>
      <c r="V113" s="34">
        <v>63</v>
      </c>
      <c r="W113" s="32">
        <f t="shared" si="10"/>
        <v>55.922222222222224</v>
      </c>
      <c r="X113" s="26">
        <f t="shared" si="9"/>
        <v>0.0708239551416931</v>
      </c>
    </row>
    <row r="114" spans="1:24" ht="12.75">
      <c r="A114" s="3">
        <f t="shared" si="11"/>
        <v>36174</v>
      </c>
      <c r="B114" s="3"/>
      <c r="C114" s="3"/>
      <c r="D114" s="32"/>
      <c r="E114" s="32">
        <v>85</v>
      </c>
      <c r="F114" s="32">
        <v>52</v>
      </c>
      <c r="G114" s="33">
        <v>46.1</v>
      </c>
      <c r="H114" s="32">
        <v>47</v>
      </c>
      <c r="I114" s="32">
        <v>55.5</v>
      </c>
      <c r="J114" s="32">
        <v>45</v>
      </c>
      <c r="K114" s="33">
        <v>93.1</v>
      </c>
      <c r="L114" s="32">
        <v>59.4</v>
      </c>
      <c r="M114" s="32">
        <v>54.3</v>
      </c>
      <c r="N114" s="32">
        <v>41.5</v>
      </c>
      <c r="O114" s="33">
        <v>49</v>
      </c>
      <c r="P114" s="32">
        <v>54.2</v>
      </c>
      <c r="Q114" s="32">
        <v>42.1</v>
      </c>
      <c r="R114" s="32">
        <v>49</v>
      </c>
      <c r="S114" s="33">
        <v>43</v>
      </c>
      <c r="T114" s="32">
        <v>63</v>
      </c>
      <c r="U114" s="34">
        <v>77.1</v>
      </c>
      <c r="V114" s="34">
        <v>63</v>
      </c>
      <c r="W114" s="32">
        <f t="shared" si="10"/>
        <v>56.62777777777778</v>
      </c>
      <c r="X114" s="26">
        <f t="shared" si="9"/>
        <v>0.07171752183183765</v>
      </c>
    </row>
    <row r="115" spans="1:24" ht="12.75">
      <c r="A115" s="3">
        <f t="shared" si="11"/>
        <v>36175</v>
      </c>
      <c r="B115" s="3"/>
      <c r="C115" s="3"/>
      <c r="D115" s="32"/>
      <c r="E115" s="32">
        <v>85</v>
      </c>
      <c r="F115" s="32">
        <v>52</v>
      </c>
      <c r="G115" s="33">
        <v>46.1</v>
      </c>
      <c r="H115" s="32">
        <v>47</v>
      </c>
      <c r="I115" s="32">
        <v>55.5</v>
      </c>
      <c r="J115" s="32">
        <v>43.8</v>
      </c>
      <c r="K115" s="33">
        <v>96.3</v>
      </c>
      <c r="L115" s="32">
        <v>59.4</v>
      </c>
      <c r="M115" s="32">
        <v>55.5</v>
      </c>
      <c r="N115" s="32">
        <v>42.3</v>
      </c>
      <c r="O115" s="33">
        <v>49</v>
      </c>
      <c r="P115" s="32">
        <v>54.2</v>
      </c>
      <c r="Q115" s="32">
        <v>42</v>
      </c>
      <c r="R115" s="32">
        <v>48.2</v>
      </c>
      <c r="S115" s="33">
        <v>43</v>
      </c>
      <c r="T115" s="32">
        <v>68</v>
      </c>
      <c r="U115" s="34">
        <v>85.3</v>
      </c>
      <c r="V115" s="34">
        <v>63</v>
      </c>
      <c r="W115" s="32">
        <f t="shared" si="10"/>
        <v>57.53333333333333</v>
      </c>
      <c r="X115" s="26">
        <f t="shared" si="9"/>
        <v>0.07286438301682632</v>
      </c>
    </row>
    <row r="116" spans="1:24" ht="12.75">
      <c r="A116" s="3">
        <f t="shared" si="11"/>
        <v>36176</v>
      </c>
      <c r="B116" s="3"/>
      <c r="C116" s="3"/>
      <c r="D116" s="32"/>
      <c r="E116" s="32">
        <v>85</v>
      </c>
      <c r="F116" s="32">
        <v>52</v>
      </c>
      <c r="G116" s="33">
        <v>48.4</v>
      </c>
      <c r="H116" s="32">
        <v>47</v>
      </c>
      <c r="I116" s="32">
        <v>55.5</v>
      </c>
      <c r="J116" s="32">
        <v>42.7</v>
      </c>
      <c r="K116" s="33">
        <v>97.9</v>
      </c>
      <c r="L116" s="32">
        <v>59.4</v>
      </c>
      <c r="M116" s="32">
        <v>57.9</v>
      </c>
      <c r="N116" s="32">
        <v>42.3</v>
      </c>
      <c r="O116" s="33">
        <v>49.9</v>
      </c>
      <c r="P116" s="32">
        <v>52.5</v>
      </c>
      <c r="Q116" s="32">
        <v>42</v>
      </c>
      <c r="R116" s="32">
        <v>45.6</v>
      </c>
      <c r="S116" s="33">
        <v>43</v>
      </c>
      <c r="T116" s="32">
        <v>72</v>
      </c>
      <c r="U116" s="34">
        <v>80</v>
      </c>
      <c r="V116" s="34">
        <v>63</v>
      </c>
      <c r="W116" s="32">
        <f t="shared" si="10"/>
        <v>57.5611111111111</v>
      </c>
      <c r="X116" s="26">
        <f t="shared" si="9"/>
        <v>0.07289956280777689</v>
      </c>
    </row>
    <row r="117" spans="1:24" ht="12.75">
      <c r="A117" s="3">
        <f t="shared" si="11"/>
        <v>36177</v>
      </c>
      <c r="B117" s="3"/>
      <c r="C117" s="3"/>
      <c r="D117" s="32"/>
      <c r="E117" s="32">
        <v>85</v>
      </c>
      <c r="F117" s="32">
        <v>50</v>
      </c>
      <c r="G117" s="33">
        <v>46.1</v>
      </c>
      <c r="H117" s="32">
        <v>47</v>
      </c>
      <c r="I117" s="32">
        <v>54.3</v>
      </c>
      <c r="J117" s="32">
        <v>41.6</v>
      </c>
      <c r="K117" s="33">
        <v>89.9</v>
      </c>
      <c r="L117" s="32">
        <v>59.4</v>
      </c>
      <c r="M117" s="32">
        <v>54.3</v>
      </c>
      <c r="N117" s="32">
        <v>42.3</v>
      </c>
      <c r="O117" s="33">
        <v>49.9</v>
      </c>
      <c r="P117" s="32">
        <v>49.9</v>
      </c>
      <c r="Q117" s="32">
        <v>42</v>
      </c>
      <c r="R117" s="32">
        <v>42.3</v>
      </c>
      <c r="S117" s="33">
        <v>43</v>
      </c>
      <c r="T117" s="32">
        <v>77</v>
      </c>
      <c r="U117" s="34">
        <v>79</v>
      </c>
      <c r="V117" s="34">
        <v>63</v>
      </c>
      <c r="W117" s="32">
        <f t="shared" si="10"/>
        <v>56.44444444444443</v>
      </c>
      <c r="X117" s="26">
        <f t="shared" si="9"/>
        <v>0.07148533521156385</v>
      </c>
    </row>
    <row r="118" spans="1:24" ht="12.75">
      <c r="A118" s="3">
        <f t="shared" si="11"/>
        <v>36178</v>
      </c>
      <c r="B118" s="3"/>
      <c r="C118" s="3"/>
      <c r="D118" s="32"/>
      <c r="E118" s="32">
        <v>85</v>
      </c>
      <c r="F118" s="32">
        <v>50</v>
      </c>
      <c r="G118" s="33">
        <v>43.8</v>
      </c>
      <c r="H118" s="32">
        <v>47</v>
      </c>
      <c r="I118" s="32">
        <v>53.1</v>
      </c>
      <c r="J118" s="32">
        <v>40.5</v>
      </c>
      <c r="K118" s="33">
        <v>80.7</v>
      </c>
      <c r="L118" s="32">
        <v>59.4</v>
      </c>
      <c r="M118" s="32">
        <v>53.1</v>
      </c>
      <c r="N118" s="32">
        <v>42.3</v>
      </c>
      <c r="O118" s="33">
        <v>49</v>
      </c>
      <c r="P118" s="32">
        <v>48.2</v>
      </c>
      <c r="Q118" s="32">
        <v>42</v>
      </c>
      <c r="R118" s="32">
        <v>39.8</v>
      </c>
      <c r="S118" s="33">
        <v>43</v>
      </c>
      <c r="T118" s="32">
        <v>82</v>
      </c>
      <c r="U118" s="34">
        <v>80</v>
      </c>
      <c r="V118" s="34">
        <v>63</v>
      </c>
      <c r="W118" s="32">
        <f t="shared" si="10"/>
        <v>55.66111111111111</v>
      </c>
      <c r="X118" s="26">
        <f t="shared" si="9"/>
        <v>0.07049326510675771</v>
      </c>
    </row>
    <row r="119" spans="1:24" ht="12.75">
      <c r="A119" s="3">
        <f t="shared" si="11"/>
        <v>36179</v>
      </c>
      <c r="B119" s="3"/>
      <c r="C119" s="3"/>
      <c r="D119" s="32"/>
      <c r="E119" s="32">
        <v>85</v>
      </c>
      <c r="F119" s="32">
        <v>50</v>
      </c>
      <c r="G119" s="33">
        <v>41.6</v>
      </c>
      <c r="H119" s="32">
        <v>47</v>
      </c>
      <c r="I119" s="32">
        <v>51.9</v>
      </c>
      <c r="J119" s="32">
        <v>40.5</v>
      </c>
      <c r="K119" s="33">
        <v>80.7</v>
      </c>
      <c r="L119" s="32">
        <v>54.2</v>
      </c>
      <c r="M119" s="32">
        <v>53.1</v>
      </c>
      <c r="N119" s="32">
        <v>42.3</v>
      </c>
      <c r="O119" s="33">
        <v>47.3</v>
      </c>
      <c r="P119" s="32">
        <v>52.5</v>
      </c>
      <c r="Q119" s="32">
        <v>41</v>
      </c>
      <c r="R119" s="32">
        <v>39.8</v>
      </c>
      <c r="S119" s="33">
        <v>43</v>
      </c>
      <c r="T119" s="32">
        <v>86</v>
      </c>
      <c r="U119" s="34">
        <v>78.1</v>
      </c>
      <c r="V119" s="34">
        <v>63</v>
      </c>
      <c r="W119" s="32">
        <f t="shared" si="10"/>
        <v>55.388888888888886</v>
      </c>
      <c r="X119" s="26">
        <f t="shared" si="9"/>
        <v>0.0701485031554421</v>
      </c>
    </row>
    <row r="120" spans="1:24" ht="12.75">
      <c r="A120" s="3">
        <f t="shared" si="11"/>
        <v>36180</v>
      </c>
      <c r="B120" s="3"/>
      <c r="C120" s="3"/>
      <c r="D120" s="32"/>
      <c r="E120" s="32">
        <v>85</v>
      </c>
      <c r="F120" s="32">
        <v>48</v>
      </c>
      <c r="G120" s="33">
        <v>40.5</v>
      </c>
      <c r="H120" s="32">
        <v>50.7</v>
      </c>
      <c r="I120" s="32">
        <v>51.9</v>
      </c>
      <c r="J120" s="32">
        <v>40.5</v>
      </c>
      <c r="K120" s="33">
        <v>82.2</v>
      </c>
      <c r="L120" s="32">
        <v>50.4</v>
      </c>
      <c r="M120" s="32">
        <v>53.1</v>
      </c>
      <c r="N120" s="32">
        <v>42.3</v>
      </c>
      <c r="O120" s="33">
        <v>46.5</v>
      </c>
      <c r="P120" s="32">
        <v>54.2</v>
      </c>
      <c r="Q120" s="32">
        <v>41</v>
      </c>
      <c r="R120" s="32">
        <v>45.6</v>
      </c>
      <c r="S120" s="33">
        <v>43</v>
      </c>
      <c r="T120" s="32">
        <v>91</v>
      </c>
      <c r="U120" s="34">
        <v>76.2</v>
      </c>
      <c r="V120" s="34">
        <v>63</v>
      </c>
      <c r="W120" s="32">
        <f t="shared" si="10"/>
        <v>55.83888888888889</v>
      </c>
      <c r="X120" s="26">
        <f t="shared" si="9"/>
        <v>0.07071841576884139</v>
      </c>
    </row>
    <row r="121" spans="1:24" ht="12.75">
      <c r="A121" s="3">
        <f t="shared" si="11"/>
        <v>36181</v>
      </c>
      <c r="B121" s="3"/>
      <c r="C121" s="3"/>
      <c r="D121" s="32"/>
      <c r="E121" s="32">
        <v>85</v>
      </c>
      <c r="F121" s="32">
        <v>48</v>
      </c>
      <c r="G121" s="33">
        <v>40.5</v>
      </c>
      <c r="H121" s="32">
        <v>49.6</v>
      </c>
      <c r="I121" s="32">
        <v>51.9</v>
      </c>
      <c r="J121" s="32">
        <v>37.2</v>
      </c>
      <c r="K121" s="33">
        <v>89.9</v>
      </c>
      <c r="L121" s="32">
        <v>56.8</v>
      </c>
      <c r="M121" s="32">
        <v>54.3</v>
      </c>
      <c r="N121" s="32">
        <v>42.3</v>
      </c>
      <c r="O121" s="33">
        <v>49.9</v>
      </c>
      <c r="P121" s="32">
        <v>50.8</v>
      </c>
      <c r="Q121" s="32">
        <v>41</v>
      </c>
      <c r="R121" s="32">
        <v>47.3</v>
      </c>
      <c r="S121" s="33">
        <v>43</v>
      </c>
      <c r="T121" s="32">
        <v>96</v>
      </c>
      <c r="U121" s="34">
        <v>75.2</v>
      </c>
      <c r="V121" s="34">
        <v>63</v>
      </c>
      <c r="W121" s="32">
        <f t="shared" si="10"/>
        <v>56.761111111111106</v>
      </c>
      <c r="X121" s="26">
        <f t="shared" si="9"/>
        <v>0.07188638482840039</v>
      </c>
    </row>
    <row r="122" spans="1:24" ht="12.75">
      <c r="A122" s="3">
        <f t="shared" si="11"/>
        <v>36182</v>
      </c>
      <c r="B122" s="3"/>
      <c r="C122" s="3"/>
      <c r="D122" s="32"/>
      <c r="E122" s="32">
        <v>85</v>
      </c>
      <c r="F122" s="32">
        <v>47</v>
      </c>
      <c r="G122" s="33">
        <v>43</v>
      </c>
      <c r="H122" s="32">
        <v>49.6</v>
      </c>
      <c r="I122" s="32">
        <v>51.9</v>
      </c>
      <c r="J122" s="32">
        <v>36.1</v>
      </c>
      <c r="K122" s="33">
        <v>89.9</v>
      </c>
      <c r="L122" s="32">
        <v>59.4</v>
      </c>
      <c r="M122" s="32">
        <v>54.3</v>
      </c>
      <c r="N122" s="32">
        <v>42.3</v>
      </c>
      <c r="O122" s="33">
        <v>49.9</v>
      </c>
      <c r="P122" s="32">
        <v>54.2</v>
      </c>
      <c r="Q122" s="32">
        <v>41</v>
      </c>
      <c r="R122" s="32">
        <v>44.8</v>
      </c>
      <c r="S122" s="33">
        <v>43</v>
      </c>
      <c r="T122" s="32">
        <v>100</v>
      </c>
      <c r="U122" s="34">
        <v>73.4</v>
      </c>
      <c r="V122" s="34">
        <v>63</v>
      </c>
      <c r="W122" s="32">
        <f t="shared" si="10"/>
        <v>57.09999999999999</v>
      </c>
      <c r="X122" s="26">
        <f t="shared" si="9"/>
        <v>0.07231557827799737</v>
      </c>
    </row>
    <row r="123" spans="1:24" ht="12.75">
      <c r="A123" s="3">
        <f t="shared" si="11"/>
        <v>36183</v>
      </c>
      <c r="B123" s="3"/>
      <c r="C123" s="3"/>
      <c r="D123" s="32">
        <v>51</v>
      </c>
      <c r="E123" s="32">
        <v>85</v>
      </c>
      <c r="F123" s="32">
        <v>50</v>
      </c>
      <c r="G123" s="33">
        <v>42.7</v>
      </c>
      <c r="H123" s="32">
        <v>49.6</v>
      </c>
      <c r="I123" s="32">
        <v>51.9</v>
      </c>
      <c r="J123" s="32">
        <v>35.1</v>
      </c>
      <c r="K123" s="33">
        <v>86.8</v>
      </c>
      <c r="L123" s="32">
        <v>59.4</v>
      </c>
      <c r="M123" s="32">
        <v>51.9</v>
      </c>
      <c r="N123" s="32">
        <v>42.3</v>
      </c>
      <c r="O123" s="33">
        <v>49</v>
      </c>
      <c r="P123" s="32">
        <v>51.6</v>
      </c>
      <c r="Q123" s="32">
        <v>41</v>
      </c>
      <c r="R123" s="32">
        <v>45</v>
      </c>
      <c r="S123" s="33">
        <v>44</v>
      </c>
      <c r="T123" s="32">
        <v>105</v>
      </c>
      <c r="U123" s="34">
        <v>72.4</v>
      </c>
      <c r="V123" s="34">
        <v>63</v>
      </c>
      <c r="W123" s="32">
        <f t="shared" si="10"/>
        <v>56.66842105263157</v>
      </c>
      <c r="X123" s="26">
        <f t="shared" si="9"/>
        <v>0.07176899542070216</v>
      </c>
    </row>
    <row r="124" spans="1:24" ht="12.75">
      <c r="A124" s="3">
        <f t="shared" si="11"/>
        <v>36184</v>
      </c>
      <c r="B124" s="3"/>
      <c r="C124" s="3"/>
      <c r="D124" s="32"/>
      <c r="E124" s="32">
        <v>80</v>
      </c>
      <c r="F124" s="32">
        <v>51</v>
      </c>
      <c r="G124" s="33">
        <v>44</v>
      </c>
      <c r="H124" s="32">
        <v>49.6</v>
      </c>
      <c r="I124" s="32">
        <v>51.9</v>
      </c>
      <c r="J124" s="32">
        <v>34</v>
      </c>
      <c r="K124" s="33">
        <v>85.3</v>
      </c>
      <c r="L124" s="32">
        <v>60.7</v>
      </c>
      <c r="M124" s="32">
        <v>49.6</v>
      </c>
      <c r="N124" s="32">
        <v>42.3</v>
      </c>
      <c r="O124" s="33">
        <v>49</v>
      </c>
      <c r="P124" s="32">
        <v>45.6</v>
      </c>
      <c r="Q124" s="32">
        <v>41</v>
      </c>
      <c r="R124" s="32">
        <v>45</v>
      </c>
      <c r="S124" s="33">
        <v>44</v>
      </c>
      <c r="T124" s="32">
        <v>110</v>
      </c>
      <c r="U124" s="34">
        <v>71.5</v>
      </c>
      <c r="V124" s="34">
        <v>63</v>
      </c>
      <c r="W124" s="32">
        <f t="shared" si="10"/>
        <v>56.52777777777778</v>
      </c>
      <c r="X124" s="26">
        <f t="shared" si="9"/>
        <v>0.07159087458441558</v>
      </c>
    </row>
    <row r="125" spans="1:24" ht="12.75">
      <c r="A125" s="3">
        <f t="shared" si="11"/>
        <v>36185</v>
      </c>
      <c r="B125" s="3"/>
      <c r="C125" s="3"/>
      <c r="D125" s="32"/>
      <c r="E125" s="32">
        <v>80</v>
      </c>
      <c r="F125" s="32">
        <v>50</v>
      </c>
      <c r="G125" s="33">
        <v>46</v>
      </c>
      <c r="H125" s="32">
        <v>49.6</v>
      </c>
      <c r="I125" s="32">
        <v>51.9</v>
      </c>
      <c r="J125" s="32">
        <v>36.1</v>
      </c>
      <c r="K125" s="33">
        <v>77.7</v>
      </c>
      <c r="L125" s="32">
        <v>59.4</v>
      </c>
      <c r="M125" s="32">
        <v>49.6</v>
      </c>
      <c r="N125" s="32">
        <v>42.3</v>
      </c>
      <c r="O125" s="33">
        <v>49.9</v>
      </c>
      <c r="P125" s="32">
        <v>49</v>
      </c>
      <c r="Q125" s="32">
        <v>41</v>
      </c>
      <c r="R125" s="32">
        <v>46</v>
      </c>
      <c r="S125" s="33">
        <v>44</v>
      </c>
      <c r="T125" s="32">
        <v>114</v>
      </c>
      <c r="U125" s="34">
        <v>71.5</v>
      </c>
      <c r="V125" s="34">
        <v>63</v>
      </c>
      <c r="W125" s="32">
        <f t="shared" si="10"/>
        <v>56.72222222222222</v>
      </c>
      <c r="X125" s="26">
        <f t="shared" si="9"/>
        <v>0.0718371331210696</v>
      </c>
    </row>
    <row r="126" spans="1:24" ht="12.75">
      <c r="A126" s="3">
        <f t="shared" si="11"/>
        <v>36186</v>
      </c>
      <c r="B126" s="3"/>
      <c r="C126" s="3"/>
      <c r="D126" s="32"/>
      <c r="E126" s="32">
        <v>77</v>
      </c>
      <c r="F126" s="32">
        <v>50</v>
      </c>
      <c r="G126" s="33">
        <v>48</v>
      </c>
      <c r="H126" s="32">
        <v>53.1</v>
      </c>
      <c r="I126" s="32">
        <v>49.6</v>
      </c>
      <c r="J126" s="32">
        <v>38.3</v>
      </c>
      <c r="K126" s="33">
        <v>76.2</v>
      </c>
      <c r="L126" s="32">
        <v>59.4</v>
      </c>
      <c r="M126" s="32">
        <v>49.6</v>
      </c>
      <c r="N126" s="32">
        <v>42.3</v>
      </c>
      <c r="O126" s="33">
        <v>49.9</v>
      </c>
      <c r="P126" s="32">
        <v>49.9</v>
      </c>
      <c r="Q126" s="32">
        <v>41</v>
      </c>
      <c r="R126" s="32">
        <v>47</v>
      </c>
      <c r="S126" s="33">
        <v>44</v>
      </c>
      <c r="T126" s="32">
        <v>119</v>
      </c>
      <c r="U126" s="34">
        <v>69.6</v>
      </c>
      <c r="V126" s="34">
        <v>63</v>
      </c>
      <c r="W126" s="32">
        <f t="shared" si="10"/>
        <v>57.050000000000004</v>
      </c>
      <c r="X126" s="26">
        <f t="shared" si="9"/>
        <v>0.07225225465428636</v>
      </c>
    </row>
    <row r="127" spans="1:24" ht="12.75">
      <c r="A127" s="3">
        <f t="shared" si="11"/>
        <v>36187</v>
      </c>
      <c r="B127" s="3"/>
      <c r="C127" s="3"/>
      <c r="D127" s="32"/>
      <c r="E127" s="32">
        <v>75</v>
      </c>
      <c r="F127" s="32">
        <v>60</v>
      </c>
      <c r="G127" s="33">
        <v>49</v>
      </c>
      <c r="H127" s="32">
        <v>49.6</v>
      </c>
      <c r="I127" s="32">
        <v>51.9</v>
      </c>
      <c r="J127" s="32">
        <v>42.7</v>
      </c>
      <c r="K127" s="33">
        <v>73.3</v>
      </c>
      <c r="L127" s="32">
        <v>59.4</v>
      </c>
      <c r="M127" s="32">
        <v>49.6</v>
      </c>
      <c r="N127" s="32">
        <v>42.3</v>
      </c>
      <c r="O127" s="33">
        <v>49.9</v>
      </c>
      <c r="P127" s="32">
        <v>49</v>
      </c>
      <c r="Q127" s="32">
        <v>41</v>
      </c>
      <c r="R127" s="32">
        <v>48</v>
      </c>
      <c r="S127" s="33">
        <v>44</v>
      </c>
      <c r="T127" s="32">
        <v>124</v>
      </c>
      <c r="U127" s="34">
        <v>69.6</v>
      </c>
      <c r="V127" s="34">
        <v>63</v>
      </c>
      <c r="W127" s="32">
        <f t="shared" si="10"/>
        <v>57.849999999999994</v>
      </c>
      <c r="X127" s="26">
        <f t="shared" si="9"/>
        <v>0.07326543263366285</v>
      </c>
    </row>
    <row r="128" spans="1:24" ht="12.75">
      <c r="A128" s="3">
        <f t="shared" si="11"/>
        <v>36188</v>
      </c>
      <c r="B128" s="3"/>
      <c r="C128" s="3"/>
      <c r="D128" s="32"/>
      <c r="E128" s="32">
        <v>75</v>
      </c>
      <c r="F128" s="32">
        <v>70</v>
      </c>
      <c r="G128" s="33">
        <v>49.6</v>
      </c>
      <c r="H128" s="32">
        <v>48.4</v>
      </c>
      <c r="I128" s="32">
        <v>49.6</v>
      </c>
      <c r="J128" s="32">
        <v>42.7</v>
      </c>
      <c r="K128" s="33">
        <v>73.3</v>
      </c>
      <c r="L128" s="32">
        <v>59.4</v>
      </c>
      <c r="M128" s="32">
        <v>49.6</v>
      </c>
      <c r="N128" s="32">
        <v>40.6</v>
      </c>
      <c r="O128" s="33">
        <v>49.9</v>
      </c>
      <c r="P128" s="32">
        <v>45.6</v>
      </c>
      <c r="Q128" s="32">
        <v>41</v>
      </c>
      <c r="R128" s="32">
        <v>49</v>
      </c>
      <c r="S128" s="33">
        <v>44</v>
      </c>
      <c r="T128" s="32">
        <v>128</v>
      </c>
      <c r="U128" s="34">
        <v>68.7</v>
      </c>
      <c r="V128" s="34">
        <v>63</v>
      </c>
      <c r="W128" s="32">
        <f t="shared" si="10"/>
        <v>58.1888888888889</v>
      </c>
      <c r="X128" s="26">
        <f t="shared" si="9"/>
        <v>0.07369462608325984</v>
      </c>
    </row>
    <row r="129" spans="1:24" ht="12.75">
      <c r="A129" s="3">
        <f t="shared" si="11"/>
        <v>36189</v>
      </c>
      <c r="B129" s="3"/>
      <c r="C129" s="3"/>
      <c r="D129" s="32"/>
      <c r="E129" s="32">
        <v>77</v>
      </c>
      <c r="F129" s="32">
        <v>73</v>
      </c>
      <c r="G129" s="33">
        <v>51.9</v>
      </c>
      <c r="H129" s="32">
        <v>48.4</v>
      </c>
      <c r="I129" s="32">
        <v>48.4</v>
      </c>
      <c r="J129" s="32">
        <v>42.7</v>
      </c>
      <c r="K129" s="33">
        <v>73.3</v>
      </c>
      <c r="L129" s="32">
        <v>58.1</v>
      </c>
      <c r="M129" s="32">
        <v>49.6</v>
      </c>
      <c r="N129" s="32">
        <v>39</v>
      </c>
      <c r="O129" s="33">
        <v>47.3</v>
      </c>
      <c r="P129" s="32">
        <v>44</v>
      </c>
      <c r="Q129" s="32">
        <v>41</v>
      </c>
      <c r="R129" s="32">
        <v>49</v>
      </c>
      <c r="S129" s="33">
        <v>45</v>
      </c>
      <c r="T129" s="32">
        <v>133</v>
      </c>
      <c r="U129" s="34">
        <v>68.7</v>
      </c>
      <c r="V129" s="34">
        <v>63</v>
      </c>
      <c r="W129" s="32">
        <f t="shared" si="10"/>
        <v>58.46666666666667</v>
      </c>
      <c r="X129" s="26">
        <f t="shared" si="9"/>
        <v>0.07404642399276556</v>
      </c>
    </row>
    <row r="130" spans="1:24" ht="12.75">
      <c r="A130" s="3">
        <f t="shared" si="11"/>
        <v>36190</v>
      </c>
      <c r="B130" s="3"/>
      <c r="C130" s="3"/>
      <c r="D130" s="32"/>
      <c r="E130" s="32">
        <v>75</v>
      </c>
      <c r="F130" s="32">
        <v>70</v>
      </c>
      <c r="G130" s="33">
        <v>50.7</v>
      </c>
      <c r="H130" s="32">
        <v>48.4</v>
      </c>
      <c r="I130" s="32">
        <v>43.8</v>
      </c>
      <c r="J130" s="32">
        <v>43.8</v>
      </c>
      <c r="K130" s="33">
        <v>73.3</v>
      </c>
      <c r="L130" s="32">
        <v>60.7</v>
      </c>
      <c r="M130" s="32">
        <v>49.6</v>
      </c>
      <c r="N130" s="32">
        <v>39</v>
      </c>
      <c r="O130" s="33">
        <v>41.5</v>
      </c>
      <c r="P130" s="32">
        <v>41</v>
      </c>
      <c r="Q130" s="32">
        <v>41.7</v>
      </c>
      <c r="R130" s="32">
        <v>49.9</v>
      </c>
      <c r="S130" s="33">
        <v>45</v>
      </c>
      <c r="T130" s="32">
        <v>138</v>
      </c>
      <c r="U130" s="34">
        <v>67.8</v>
      </c>
      <c r="V130" s="34">
        <v>63</v>
      </c>
      <c r="W130" s="32">
        <f t="shared" si="10"/>
        <v>57.89999999999999</v>
      </c>
      <c r="X130" s="26">
        <f t="shared" si="9"/>
        <v>0.07332875625737387</v>
      </c>
    </row>
    <row r="131" spans="1:24" ht="12.75">
      <c r="A131" s="3">
        <f t="shared" si="11"/>
        <v>36191</v>
      </c>
      <c r="B131" s="3"/>
      <c r="C131" s="3"/>
      <c r="D131" s="32"/>
      <c r="E131" s="32">
        <v>72</v>
      </c>
      <c r="F131" s="32">
        <v>60</v>
      </c>
      <c r="G131" s="33">
        <v>50.7</v>
      </c>
      <c r="H131" s="32">
        <v>48.4</v>
      </c>
      <c r="I131" s="32">
        <v>40.5</v>
      </c>
      <c r="J131" s="32">
        <v>48.4</v>
      </c>
      <c r="K131" s="33">
        <v>73.3</v>
      </c>
      <c r="L131" s="32">
        <v>63.5</v>
      </c>
      <c r="M131" s="32">
        <v>49.6</v>
      </c>
      <c r="N131" s="32">
        <v>39.8</v>
      </c>
      <c r="O131" s="33">
        <v>40.6</v>
      </c>
      <c r="P131" s="32">
        <v>42</v>
      </c>
      <c r="Q131" s="32">
        <v>41</v>
      </c>
      <c r="R131" s="32">
        <v>50.8</v>
      </c>
      <c r="S131" s="33">
        <v>45</v>
      </c>
      <c r="T131" s="32">
        <v>143</v>
      </c>
      <c r="U131" s="34">
        <v>68.7</v>
      </c>
      <c r="V131" s="34">
        <v>63</v>
      </c>
      <c r="W131" s="32">
        <f t="shared" si="10"/>
        <v>57.79444444444445</v>
      </c>
      <c r="X131" s="26">
        <f t="shared" si="9"/>
        <v>0.07319507305176172</v>
      </c>
    </row>
    <row r="132" spans="1:24" ht="12.75">
      <c r="A132" s="3">
        <f t="shared" si="11"/>
        <v>36192</v>
      </c>
      <c r="B132" s="3"/>
      <c r="C132" s="3"/>
      <c r="D132" s="32"/>
      <c r="E132" s="32">
        <v>70</v>
      </c>
      <c r="F132" s="32">
        <v>52</v>
      </c>
      <c r="G132" s="33">
        <v>50.7</v>
      </c>
      <c r="H132" s="32">
        <v>49.6</v>
      </c>
      <c r="I132" s="32">
        <v>43.8</v>
      </c>
      <c r="J132" s="32">
        <v>55.5</v>
      </c>
      <c r="K132" s="33">
        <v>73.3</v>
      </c>
      <c r="L132" s="32">
        <v>63.5</v>
      </c>
      <c r="M132" s="32">
        <v>47.2</v>
      </c>
      <c r="N132" s="32">
        <v>39.8</v>
      </c>
      <c r="O132" s="33">
        <v>47.3</v>
      </c>
      <c r="P132" s="32">
        <v>42</v>
      </c>
      <c r="Q132" s="32">
        <v>41</v>
      </c>
      <c r="R132" s="32">
        <v>85.3</v>
      </c>
      <c r="S132" s="33">
        <v>45</v>
      </c>
      <c r="T132" s="32">
        <v>140</v>
      </c>
      <c r="U132" s="34">
        <v>67.8</v>
      </c>
      <c r="V132" s="34">
        <v>64</v>
      </c>
      <c r="W132" s="32">
        <f t="shared" si="10"/>
        <v>59.877777777777766</v>
      </c>
      <c r="X132" s="26">
        <f t="shared" si="9"/>
        <v>0.07583355737305465</v>
      </c>
    </row>
    <row r="133" spans="1:24" ht="12.75">
      <c r="A133" s="3">
        <f t="shared" si="11"/>
        <v>36193</v>
      </c>
      <c r="B133" s="3"/>
      <c r="C133" s="3"/>
      <c r="D133" s="32"/>
      <c r="E133" s="32">
        <v>70</v>
      </c>
      <c r="F133" s="32">
        <v>52</v>
      </c>
      <c r="G133" s="33">
        <v>50.7</v>
      </c>
      <c r="H133" s="32">
        <v>48.4</v>
      </c>
      <c r="I133" s="32">
        <v>38.3</v>
      </c>
      <c r="J133" s="32">
        <v>59.2</v>
      </c>
      <c r="K133" s="33">
        <v>73.3</v>
      </c>
      <c r="L133" s="32">
        <v>63.5</v>
      </c>
      <c r="M133" s="32">
        <v>47.2</v>
      </c>
      <c r="N133" s="32">
        <v>39.8</v>
      </c>
      <c r="O133" s="33">
        <v>55.1</v>
      </c>
      <c r="P133" s="32">
        <v>42</v>
      </c>
      <c r="Q133" s="32">
        <v>41</v>
      </c>
      <c r="R133" s="32">
        <v>75.2</v>
      </c>
      <c r="S133" s="33">
        <v>45</v>
      </c>
      <c r="T133" s="32">
        <v>137</v>
      </c>
      <c r="U133" s="34">
        <v>65.9</v>
      </c>
      <c r="V133" s="34">
        <v>64</v>
      </c>
      <c r="W133" s="32">
        <f t="shared" si="10"/>
        <v>59.3111111111111</v>
      </c>
      <c r="X133" s="26">
        <f t="shared" si="9"/>
        <v>0.07511588963766297</v>
      </c>
    </row>
    <row r="134" spans="1:24" ht="12.75">
      <c r="A134" s="3">
        <f t="shared" si="11"/>
        <v>36194</v>
      </c>
      <c r="B134" s="3"/>
      <c r="C134" s="3"/>
      <c r="D134" s="32"/>
      <c r="E134" s="32">
        <v>65</v>
      </c>
      <c r="F134" s="32">
        <v>52</v>
      </c>
      <c r="G134" s="33">
        <v>50.7</v>
      </c>
      <c r="H134" s="32">
        <v>47.2</v>
      </c>
      <c r="I134" s="32">
        <v>38.3</v>
      </c>
      <c r="J134" s="32">
        <v>54.3</v>
      </c>
      <c r="K134" s="33">
        <v>73.3</v>
      </c>
      <c r="L134" s="32">
        <v>62.1</v>
      </c>
      <c r="M134" s="32">
        <v>51.9</v>
      </c>
      <c r="N134" s="32">
        <v>39.8</v>
      </c>
      <c r="O134" s="33">
        <v>54.2</v>
      </c>
      <c r="P134" s="32">
        <v>42</v>
      </c>
      <c r="Q134" s="32">
        <v>41</v>
      </c>
      <c r="R134" s="32">
        <v>67.8</v>
      </c>
      <c r="S134" s="33">
        <v>45</v>
      </c>
      <c r="T134" s="32">
        <v>134</v>
      </c>
      <c r="U134" s="34">
        <v>65.9</v>
      </c>
      <c r="V134" s="34">
        <v>64</v>
      </c>
      <c r="W134" s="32">
        <f t="shared" si="10"/>
        <v>58.25</v>
      </c>
      <c r="X134" s="26">
        <f t="shared" si="9"/>
        <v>0.0737720216233511</v>
      </c>
    </row>
    <row r="135" spans="1:24" ht="12.75">
      <c r="A135" s="3">
        <f t="shared" si="11"/>
        <v>36195</v>
      </c>
      <c r="B135" s="3"/>
      <c r="C135" s="3"/>
      <c r="D135" s="32"/>
      <c r="E135" s="32">
        <v>65</v>
      </c>
      <c r="F135" s="32">
        <v>56.7</v>
      </c>
      <c r="G135" s="33">
        <v>49.6</v>
      </c>
      <c r="H135" s="32">
        <v>46.1</v>
      </c>
      <c r="I135" s="32">
        <v>38.3</v>
      </c>
      <c r="J135" s="32">
        <v>51.9</v>
      </c>
      <c r="K135" s="33">
        <v>73.3</v>
      </c>
      <c r="L135" s="32">
        <v>56.8</v>
      </c>
      <c r="M135" s="32">
        <v>51.9</v>
      </c>
      <c r="N135" s="32">
        <v>39.8</v>
      </c>
      <c r="O135" s="33">
        <v>49.9</v>
      </c>
      <c r="P135" s="32">
        <v>43</v>
      </c>
      <c r="Q135" s="32">
        <v>41</v>
      </c>
      <c r="R135" s="32">
        <v>64.1</v>
      </c>
      <c r="S135" s="33">
        <v>46</v>
      </c>
      <c r="T135" s="32">
        <v>131</v>
      </c>
      <c r="U135" s="34">
        <v>65</v>
      </c>
      <c r="V135" s="34">
        <v>64</v>
      </c>
      <c r="W135" s="32">
        <f t="shared" si="10"/>
        <v>57.41111111111112</v>
      </c>
      <c r="X135" s="26">
        <f t="shared" si="9"/>
        <v>0.07270959193664381</v>
      </c>
    </row>
    <row r="136" spans="1:24" ht="12.75">
      <c r="A136" s="3">
        <f t="shared" si="11"/>
        <v>36196</v>
      </c>
      <c r="B136" s="3"/>
      <c r="C136" s="3"/>
      <c r="D136" s="32"/>
      <c r="E136" s="32">
        <v>64</v>
      </c>
      <c r="F136" s="32">
        <v>51.9</v>
      </c>
      <c r="G136" s="33">
        <v>47.2</v>
      </c>
      <c r="H136" s="32">
        <v>47.2</v>
      </c>
      <c r="I136" s="32">
        <v>38.3</v>
      </c>
      <c r="J136" s="32">
        <v>51.9</v>
      </c>
      <c r="K136" s="33">
        <v>73.3</v>
      </c>
      <c r="L136" s="32">
        <v>51.6</v>
      </c>
      <c r="M136" s="32">
        <v>53.1</v>
      </c>
      <c r="N136" s="32">
        <v>39.8</v>
      </c>
      <c r="O136" s="33">
        <v>51.6</v>
      </c>
      <c r="P136" s="32">
        <v>43</v>
      </c>
      <c r="Q136" s="32">
        <v>41</v>
      </c>
      <c r="R136" s="32">
        <v>61.4</v>
      </c>
      <c r="S136" s="33">
        <v>46</v>
      </c>
      <c r="T136" s="32">
        <v>129</v>
      </c>
      <c r="U136" s="34">
        <v>65</v>
      </c>
      <c r="V136" s="34">
        <v>64</v>
      </c>
      <c r="W136" s="32">
        <f t="shared" si="10"/>
        <v>56.62777777777778</v>
      </c>
      <c r="X136" s="26">
        <f t="shared" si="9"/>
        <v>0.07171752183183765</v>
      </c>
    </row>
    <row r="137" spans="1:24" ht="12.75">
      <c r="A137" s="3">
        <f t="shared" si="11"/>
        <v>36197</v>
      </c>
      <c r="B137" s="3"/>
      <c r="C137" s="3"/>
      <c r="D137" s="32"/>
      <c r="E137" s="32">
        <v>65</v>
      </c>
      <c r="F137" s="32">
        <v>53.1</v>
      </c>
      <c r="G137" s="33">
        <v>46.1</v>
      </c>
      <c r="H137" s="32">
        <v>45</v>
      </c>
      <c r="I137" s="32">
        <v>37.2</v>
      </c>
      <c r="J137" s="32">
        <v>51.9</v>
      </c>
      <c r="K137" s="33">
        <v>73.3</v>
      </c>
      <c r="L137" s="32">
        <v>46.7</v>
      </c>
      <c r="M137" s="32">
        <v>51.9</v>
      </c>
      <c r="N137" s="32">
        <v>39.8</v>
      </c>
      <c r="O137" s="33">
        <v>50.8</v>
      </c>
      <c r="P137" s="32">
        <v>43</v>
      </c>
      <c r="Q137" s="32">
        <v>41</v>
      </c>
      <c r="R137" s="32">
        <v>57.8</v>
      </c>
      <c r="S137" s="33">
        <v>46</v>
      </c>
      <c r="T137" s="32">
        <v>126</v>
      </c>
      <c r="U137" s="34">
        <v>64.1</v>
      </c>
      <c r="V137" s="34">
        <v>63.6</v>
      </c>
      <c r="W137" s="32">
        <f t="shared" si="10"/>
        <v>55.68333333333333</v>
      </c>
      <c r="X137" s="26">
        <f aca="true" t="shared" si="12" ref="X137:X200">+W137/$W$249</f>
        <v>0.07052140893951817</v>
      </c>
    </row>
    <row r="138" spans="1:24" ht="12.75">
      <c r="A138" s="3">
        <f t="shared" si="11"/>
        <v>36198</v>
      </c>
      <c r="B138" s="3"/>
      <c r="C138" s="3"/>
      <c r="D138" s="32"/>
      <c r="E138" s="32">
        <v>65</v>
      </c>
      <c r="F138" s="32">
        <v>53.1</v>
      </c>
      <c r="G138" s="33">
        <v>45</v>
      </c>
      <c r="H138" s="32">
        <v>49.6</v>
      </c>
      <c r="I138" s="32">
        <v>38.3</v>
      </c>
      <c r="J138" s="32">
        <v>51.9</v>
      </c>
      <c r="K138" s="33">
        <v>74.8</v>
      </c>
      <c r="L138" s="32">
        <v>43.1</v>
      </c>
      <c r="M138" s="32">
        <v>51.9</v>
      </c>
      <c r="N138" s="32">
        <v>41.5</v>
      </c>
      <c r="O138" s="33">
        <v>49.9</v>
      </c>
      <c r="P138" s="32">
        <v>44</v>
      </c>
      <c r="Q138" s="32">
        <v>41</v>
      </c>
      <c r="R138" s="32">
        <v>54.2</v>
      </c>
      <c r="S138" s="33">
        <v>46</v>
      </c>
      <c r="T138" s="32">
        <v>123</v>
      </c>
      <c r="U138" s="34">
        <v>60.5</v>
      </c>
      <c r="V138" s="34">
        <v>64</v>
      </c>
      <c r="W138" s="32">
        <f aca="true" t="shared" si="13" ref="W138:W191">AVERAGE(D138:V138)</f>
        <v>55.37777777777778</v>
      </c>
      <c r="X138" s="26">
        <f t="shared" si="12"/>
        <v>0.07013443123906188</v>
      </c>
    </row>
    <row r="139" spans="1:24" ht="12.75">
      <c r="A139" s="3">
        <f aca="true" t="shared" si="14" ref="A139:A159">A138+1</f>
        <v>36199</v>
      </c>
      <c r="B139" s="3"/>
      <c r="C139" s="3"/>
      <c r="D139" s="32"/>
      <c r="E139" s="32">
        <v>65</v>
      </c>
      <c r="F139" s="32">
        <v>50.7</v>
      </c>
      <c r="G139" s="33">
        <v>48.4</v>
      </c>
      <c r="H139" s="32">
        <v>49.6</v>
      </c>
      <c r="I139" s="32">
        <v>38.3</v>
      </c>
      <c r="J139" s="32">
        <v>51.9</v>
      </c>
      <c r="K139" s="33">
        <v>86.8</v>
      </c>
      <c r="L139" s="32">
        <v>43.1</v>
      </c>
      <c r="M139" s="32">
        <v>51.9</v>
      </c>
      <c r="N139" s="32">
        <v>41.5</v>
      </c>
      <c r="O139" s="33">
        <v>49.9</v>
      </c>
      <c r="P139" s="32">
        <v>44</v>
      </c>
      <c r="Q139" s="32">
        <v>41</v>
      </c>
      <c r="R139" s="32">
        <v>55.1</v>
      </c>
      <c r="S139" s="33">
        <v>46</v>
      </c>
      <c r="T139" s="32">
        <v>120</v>
      </c>
      <c r="U139" s="34">
        <v>64.1</v>
      </c>
      <c r="V139" s="34">
        <v>64</v>
      </c>
      <c r="W139" s="32">
        <f t="shared" si="13"/>
        <v>56.18333333333334</v>
      </c>
      <c r="X139" s="26">
        <f t="shared" si="12"/>
        <v>0.07115464517662849</v>
      </c>
    </row>
    <row r="140" spans="1:24" ht="12.75">
      <c r="A140" s="3">
        <f t="shared" si="14"/>
        <v>36200</v>
      </c>
      <c r="B140" s="3"/>
      <c r="C140" s="3"/>
      <c r="D140" s="32"/>
      <c r="E140" s="32">
        <v>65</v>
      </c>
      <c r="F140" s="32">
        <v>50.7</v>
      </c>
      <c r="G140" s="33">
        <v>51.9</v>
      </c>
      <c r="H140" s="32">
        <v>48.4</v>
      </c>
      <c r="I140" s="32">
        <v>38.3</v>
      </c>
      <c r="J140" s="32">
        <v>50.7</v>
      </c>
      <c r="K140" s="33">
        <v>112.9</v>
      </c>
      <c r="L140" s="32">
        <v>41.9</v>
      </c>
      <c r="M140" s="32">
        <v>51.9</v>
      </c>
      <c r="N140" s="32">
        <v>41.5</v>
      </c>
      <c r="O140" s="33">
        <v>49.9</v>
      </c>
      <c r="P140" s="32">
        <v>45</v>
      </c>
      <c r="Q140" s="32">
        <v>41</v>
      </c>
      <c r="R140" s="32">
        <v>55.1</v>
      </c>
      <c r="S140" s="33">
        <v>46</v>
      </c>
      <c r="T140" s="32">
        <v>118</v>
      </c>
      <c r="U140" s="34">
        <v>64.1</v>
      </c>
      <c r="V140" s="34">
        <v>64</v>
      </c>
      <c r="W140" s="32">
        <f t="shared" si="13"/>
        <v>57.57222222222222</v>
      </c>
      <c r="X140" s="26">
        <f t="shared" si="12"/>
        <v>0.07291363472415713</v>
      </c>
    </row>
    <row r="141" spans="1:24" ht="12.75">
      <c r="A141" s="3">
        <f t="shared" si="14"/>
        <v>36201</v>
      </c>
      <c r="B141" s="3"/>
      <c r="C141" s="3"/>
      <c r="D141" s="32">
        <v>34</v>
      </c>
      <c r="E141" s="32">
        <v>65</v>
      </c>
      <c r="F141" s="32">
        <v>51.9</v>
      </c>
      <c r="G141" s="33">
        <v>50.7</v>
      </c>
      <c r="H141" s="32">
        <v>48.4</v>
      </c>
      <c r="I141" s="32">
        <v>38.3</v>
      </c>
      <c r="J141" s="32">
        <v>48.4</v>
      </c>
      <c r="K141" s="33">
        <v>116.4</v>
      </c>
      <c r="L141" s="32">
        <v>43.1</v>
      </c>
      <c r="M141" s="32">
        <v>51.9</v>
      </c>
      <c r="N141" s="32">
        <v>41.5</v>
      </c>
      <c r="O141" s="33">
        <v>49.9</v>
      </c>
      <c r="P141" s="32">
        <v>45</v>
      </c>
      <c r="Q141" s="32">
        <v>41</v>
      </c>
      <c r="R141" s="32">
        <v>54.2</v>
      </c>
      <c r="S141" s="33">
        <v>46</v>
      </c>
      <c r="T141" s="32">
        <v>115</v>
      </c>
      <c r="U141" s="34">
        <v>56.9</v>
      </c>
      <c r="V141" s="34">
        <v>64</v>
      </c>
      <c r="W141" s="32">
        <f t="shared" si="13"/>
        <v>55.873684210526314</v>
      </c>
      <c r="X141" s="26">
        <f t="shared" si="12"/>
        <v>0.07076248308592684</v>
      </c>
    </row>
    <row r="142" spans="1:24" ht="12.75">
      <c r="A142" s="3">
        <f t="shared" si="14"/>
        <v>36202</v>
      </c>
      <c r="B142" s="3"/>
      <c r="C142" s="3"/>
      <c r="D142" s="32"/>
      <c r="E142" s="32">
        <v>75</v>
      </c>
      <c r="F142" s="32">
        <v>51.9</v>
      </c>
      <c r="G142" s="33">
        <v>49.6</v>
      </c>
      <c r="H142" s="32">
        <v>47.2</v>
      </c>
      <c r="I142" s="32">
        <v>38.3</v>
      </c>
      <c r="J142" s="32">
        <v>42.7</v>
      </c>
      <c r="K142" s="33">
        <v>107.8</v>
      </c>
      <c r="L142" s="32">
        <v>47.9</v>
      </c>
      <c r="M142" s="32">
        <v>51.9</v>
      </c>
      <c r="N142" s="32">
        <v>41.5</v>
      </c>
      <c r="O142" s="33">
        <v>48.2</v>
      </c>
      <c r="P142" s="32">
        <v>46</v>
      </c>
      <c r="Q142" s="32">
        <v>40</v>
      </c>
      <c r="R142" s="32">
        <v>52.5</v>
      </c>
      <c r="S142" s="33">
        <v>46</v>
      </c>
      <c r="T142" s="32">
        <v>112</v>
      </c>
      <c r="U142" s="34">
        <v>57</v>
      </c>
      <c r="V142" s="34">
        <v>64</v>
      </c>
      <c r="W142" s="32">
        <f t="shared" si="13"/>
        <v>56.638888888888886</v>
      </c>
      <c r="X142" s="26">
        <f t="shared" si="12"/>
        <v>0.07173159374821787</v>
      </c>
    </row>
    <row r="143" spans="1:24" ht="12.75">
      <c r="A143" s="3">
        <f t="shared" si="14"/>
        <v>36203</v>
      </c>
      <c r="B143" s="3"/>
      <c r="C143" s="3"/>
      <c r="D143" s="32"/>
      <c r="E143" s="32">
        <v>74</v>
      </c>
      <c r="F143" s="32">
        <v>51.9</v>
      </c>
      <c r="G143" s="33">
        <v>49.6</v>
      </c>
      <c r="H143" s="32">
        <v>47.2</v>
      </c>
      <c r="I143" s="32">
        <v>37.2</v>
      </c>
      <c r="J143" s="32">
        <v>40.5</v>
      </c>
      <c r="K143" s="33">
        <v>107.8</v>
      </c>
      <c r="L143" s="32">
        <v>52.9</v>
      </c>
      <c r="M143" s="32">
        <v>51.9</v>
      </c>
      <c r="N143" s="32">
        <v>40.6</v>
      </c>
      <c r="O143" s="33">
        <v>46.5</v>
      </c>
      <c r="P143" s="32">
        <v>46</v>
      </c>
      <c r="Q143" s="32">
        <v>40</v>
      </c>
      <c r="R143" s="32">
        <v>49</v>
      </c>
      <c r="S143" s="33">
        <v>46</v>
      </c>
      <c r="T143" s="32">
        <v>109</v>
      </c>
      <c r="U143" s="34">
        <v>57</v>
      </c>
      <c r="V143" s="34">
        <v>64</v>
      </c>
      <c r="W143" s="32">
        <f t="shared" si="13"/>
        <v>56.172222222222224</v>
      </c>
      <c r="X143" s="26">
        <f t="shared" si="12"/>
        <v>0.07114057326024825</v>
      </c>
    </row>
    <row r="144" spans="1:24" ht="12.75">
      <c r="A144" s="3">
        <f t="shared" si="14"/>
        <v>36204</v>
      </c>
      <c r="B144" s="3"/>
      <c r="C144" s="3"/>
      <c r="D144" s="32"/>
      <c r="E144" s="32">
        <v>75</v>
      </c>
      <c r="F144" s="32">
        <v>51.9</v>
      </c>
      <c r="G144" s="33">
        <v>49.6</v>
      </c>
      <c r="H144" s="32">
        <v>47.2</v>
      </c>
      <c r="I144" s="32">
        <v>38.3</v>
      </c>
      <c r="J144" s="32">
        <v>40.5</v>
      </c>
      <c r="K144" s="33">
        <v>109.5</v>
      </c>
      <c r="L144" s="32">
        <v>56.8</v>
      </c>
      <c r="M144" s="32">
        <v>51.9</v>
      </c>
      <c r="N144" s="32">
        <v>40.6</v>
      </c>
      <c r="O144" s="33">
        <v>51.6</v>
      </c>
      <c r="P144" s="32">
        <v>46</v>
      </c>
      <c r="Q144" s="32">
        <v>40</v>
      </c>
      <c r="R144" s="32">
        <v>49.9</v>
      </c>
      <c r="S144" s="33">
        <v>46</v>
      </c>
      <c r="T144" s="32">
        <v>107</v>
      </c>
      <c r="U144" s="34">
        <v>57</v>
      </c>
      <c r="V144" s="34">
        <v>64</v>
      </c>
      <c r="W144" s="32">
        <f t="shared" si="13"/>
        <v>56.82222222222222</v>
      </c>
      <c r="X144" s="26">
        <f t="shared" si="12"/>
        <v>0.07196378036849166</v>
      </c>
    </row>
    <row r="145" spans="1:24" ht="12.75">
      <c r="A145" s="3">
        <f t="shared" si="14"/>
        <v>36205</v>
      </c>
      <c r="B145" s="3"/>
      <c r="C145" s="3"/>
      <c r="D145" s="32">
        <v>38</v>
      </c>
      <c r="E145" s="32">
        <v>70</v>
      </c>
      <c r="F145" s="32">
        <v>51.9</v>
      </c>
      <c r="G145" s="33">
        <v>49.6</v>
      </c>
      <c r="H145" s="32">
        <v>47.2</v>
      </c>
      <c r="I145" s="32">
        <v>39.4</v>
      </c>
      <c r="J145" s="32">
        <v>40.5</v>
      </c>
      <c r="K145" s="33">
        <v>107.8</v>
      </c>
      <c r="L145" s="32">
        <v>58.1</v>
      </c>
      <c r="M145" s="32">
        <v>50.7</v>
      </c>
      <c r="N145" s="32">
        <v>40.6</v>
      </c>
      <c r="O145" s="33">
        <v>51.6</v>
      </c>
      <c r="P145" s="32">
        <v>46</v>
      </c>
      <c r="Q145" s="32">
        <v>40</v>
      </c>
      <c r="R145" s="32">
        <v>52.5</v>
      </c>
      <c r="S145" s="33">
        <v>46</v>
      </c>
      <c r="T145" s="32">
        <v>104</v>
      </c>
      <c r="U145" s="34">
        <v>57</v>
      </c>
      <c r="V145" s="34">
        <v>63</v>
      </c>
      <c r="W145" s="32">
        <f t="shared" si="13"/>
        <v>55.468421052631584</v>
      </c>
      <c r="X145" s="26">
        <f t="shared" si="12"/>
        <v>0.07024922845163743</v>
      </c>
    </row>
    <row r="146" spans="1:24" ht="12.75">
      <c r="A146" s="3">
        <f t="shared" si="14"/>
        <v>36206</v>
      </c>
      <c r="B146" s="3"/>
      <c r="C146" s="3"/>
      <c r="D146" s="32"/>
      <c r="E146" s="32">
        <v>65</v>
      </c>
      <c r="F146" s="32">
        <v>54.3</v>
      </c>
      <c r="G146" s="33">
        <v>49.6</v>
      </c>
      <c r="H146" s="32">
        <v>39.4</v>
      </c>
      <c r="I146" s="32">
        <v>40.5</v>
      </c>
      <c r="J146" s="32">
        <v>40.5</v>
      </c>
      <c r="K146" s="33">
        <v>106.2</v>
      </c>
      <c r="L146" s="32">
        <v>59.4</v>
      </c>
      <c r="M146" s="32">
        <v>49.6</v>
      </c>
      <c r="N146" s="32">
        <v>40.6</v>
      </c>
      <c r="O146" s="33">
        <v>50.8</v>
      </c>
      <c r="P146" s="32">
        <v>46</v>
      </c>
      <c r="Q146" s="32">
        <v>40</v>
      </c>
      <c r="R146" s="32">
        <v>52.5</v>
      </c>
      <c r="S146" s="33">
        <v>46</v>
      </c>
      <c r="T146" s="32">
        <v>100.5</v>
      </c>
      <c r="U146" s="34">
        <v>57</v>
      </c>
      <c r="V146" s="34">
        <v>63</v>
      </c>
      <c r="W146" s="32">
        <f t="shared" si="13"/>
        <v>55.605555555555554</v>
      </c>
      <c r="X146" s="26">
        <f t="shared" si="12"/>
        <v>0.07042290552485657</v>
      </c>
    </row>
    <row r="147" spans="1:24" ht="12.75">
      <c r="A147" s="3">
        <f t="shared" si="14"/>
        <v>36207</v>
      </c>
      <c r="B147" s="3"/>
      <c r="C147" s="3"/>
      <c r="D147" s="32"/>
      <c r="E147" s="32">
        <v>52</v>
      </c>
      <c r="F147" s="32">
        <v>59.2</v>
      </c>
      <c r="G147" s="33">
        <v>49.6</v>
      </c>
      <c r="H147" s="32">
        <v>39</v>
      </c>
      <c r="I147" s="32">
        <v>40.5</v>
      </c>
      <c r="J147" s="32">
        <v>34</v>
      </c>
      <c r="K147" s="33">
        <v>106.2</v>
      </c>
      <c r="L147" s="32">
        <v>60.7</v>
      </c>
      <c r="M147" s="32">
        <v>49.6</v>
      </c>
      <c r="N147" s="32">
        <v>40.6</v>
      </c>
      <c r="O147" s="33">
        <v>50.8</v>
      </c>
      <c r="P147" s="32">
        <v>47</v>
      </c>
      <c r="Q147" s="32">
        <v>40</v>
      </c>
      <c r="R147" s="32">
        <v>52.5</v>
      </c>
      <c r="S147" s="33">
        <v>47</v>
      </c>
      <c r="T147" s="32">
        <v>89</v>
      </c>
      <c r="U147" s="34">
        <v>57</v>
      </c>
      <c r="V147" s="34">
        <v>63</v>
      </c>
      <c r="W147" s="32">
        <f t="shared" si="13"/>
        <v>54.31666666666666</v>
      </c>
      <c r="X147" s="26">
        <f t="shared" si="12"/>
        <v>0.06879056322475</v>
      </c>
    </row>
    <row r="148" spans="1:24" ht="12.75">
      <c r="A148" s="3">
        <f t="shared" si="14"/>
        <v>36208</v>
      </c>
      <c r="B148" s="3"/>
      <c r="C148" s="3"/>
      <c r="D148" s="32"/>
      <c r="E148" s="32">
        <v>50</v>
      </c>
      <c r="F148" s="32">
        <v>69.2</v>
      </c>
      <c r="G148" s="33">
        <v>49.6</v>
      </c>
      <c r="H148" s="32">
        <v>39</v>
      </c>
      <c r="I148" s="32">
        <v>42.7</v>
      </c>
      <c r="J148" s="32">
        <v>45</v>
      </c>
      <c r="K148" s="33">
        <v>107.8</v>
      </c>
      <c r="L148" s="32">
        <v>59.4</v>
      </c>
      <c r="M148" s="32">
        <v>49.6</v>
      </c>
      <c r="N148" s="32">
        <v>40.6</v>
      </c>
      <c r="O148" s="33">
        <v>45.6</v>
      </c>
      <c r="P148" s="32">
        <v>47</v>
      </c>
      <c r="Q148" s="32">
        <v>40</v>
      </c>
      <c r="R148" s="32">
        <v>52.5</v>
      </c>
      <c r="S148" s="33">
        <v>47</v>
      </c>
      <c r="T148" s="32">
        <v>87.1</v>
      </c>
      <c r="U148" s="34">
        <v>57</v>
      </c>
      <c r="V148" s="34">
        <v>63</v>
      </c>
      <c r="W148" s="32">
        <f t="shared" si="13"/>
        <v>55.11666666666667</v>
      </c>
      <c r="X148" s="26">
        <f t="shared" si="12"/>
        <v>0.0698037412041265</v>
      </c>
    </row>
    <row r="149" spans="1:24" ht="12.75">
      <c r="A149" s="3">
        <f t="shared" si="14"/>
        <v>36209</v>
      </c>
      <c r="B149" s="3"/>
      <c r="C149" s="3"/>
      <c r="D149" s="32"/>
      <c r="E149" s="32">
        <v>50</v>
      </c>
      <c r="F149" s="32">
        <v>64.1</v>
      </c>
      <c r="G149" s="33">
        <v>48.4</v>
      </c>
      <c r="H149" s="32">
        <v>42</v>
      </c>
      <c r="I149" s="32">
        <v>45</v>
      </c>
      <c r="J149" s="32">
        <v>49.6</v>
      </c>
      <c r="K149" s="33">
        <v>118.1</v>
      </c>
      <c r="L149" s="32">
        <v>56.8</v>
      </c>
      <c r="M149" s="32">
        <v>49.6</v>
      </c>
      <c r="N149" s="32">
        <v>40.6</v>
      </c>
      <c r="O149" s="33">
        <v>45.6</v>
      </c>
      <c r="P149" s="32">
        <v>48</v>
      </c>
      <c r="Q149" s="32">
        <v>40</v>
      </c>
      <c r="R149" s="32">
        <v>52.5</v>
      </c>
      <c r="S149" s="33">
        <v>47</v>
      </c>
      <c r="T149" s="32">
        <v>92.7</v>
      </c>
      <c r="U149" s="34">
        <v>57</v>
      </c>
      <c r="V149" s="34">
        <v>63</v>
      </c>
      <c r="W149" s="32">
        <f t="shared" si="13"/>
        <v>56.111111111111114</v>
      </c>
      <c r="X149" s="26">
        <f t="shared" si="12"/>
        <v>0.071063177720157</v>
      </c>
    </row>
    <row r="150" spans="1:24" ht="12.75">
      <c r="A150" s="3">
        <f t="shared" si="14"/>
        <v>36210</v>
      </c>
      <c r="B150" s="3"/>
      <c r="C150" s="3"/>
      <c r="D150" s="32"/>
      <c r="E150" s="32">
        <v>53</v>
      </c>
      <c r="F150" s="32">
        <v>62.9</v>
      </c>
      <c r="G150" s="33">
        <v>50.7</v>
      </c>
      <c r="H150" s="32">
        <v>42</v>
      </c>
      <c r="I150" s="32">
        <v>45</v>
      </c>
      <c r="J150" s="32">
        <v>54.3</v>
      </c>
      <c r="K150" s="33">
        <v>127</v>
      </c>
      <c r="L150" s="32">
        <v>58.1</v>
      </c>
      <c r="M150" s="32">
        <v>49.6</v>
      </c>
      <c r="N150" s="32">
        <v>40.6</v>
      </c>
      <c r="O150" s="33">
        <v>44</v>
      </c>
      <c r="P150" s="32">
        <v>48</v>
      </c>
      <c r="Q150" s="32">
        <v>40</v>
      </c>
      <c r="R150" s="32">
        <v>50.8</v>
      </c>
      <c r="S150" s="33">
        <v>47</v>
      </c>
      <c r="T150" s="32">
        <v>100.5</v>
      </c>
      <c r="U150" s="34">
        <v>57</v>
      </c>
      <c r="V150" s="34">
        <v>63</v>
      </c>
      <c r="W150" s="32">
        <f t="shared" si="13"/>
        <v>57.416666666666664</v>
      </c>
      <c r="X150" s="26">
        <f t="shared" si="12"/>
        <v>0.07271662789483391</v>
      </c>
    </row>
    <row r="151" spans="1:24" ht="12.75">
      <c r="A151" s="3">
        <f t="shared" si="14"/>
        <v>36211</v>
      </c>
      <c r="B151" s="3"/>
      <c r="C151" s="3"/>
      <c r="D151" s="32"/>
      <c r="E151" s="32">
        <v>53</v>
      </c>
      <c r="F151" s="32">
        <v>71.8</v>
      </c>
      <c r="G151" s="33">
        <v>54.3</v>
      </c>
      <c r="H151" s="32">
        <v>42</v>
      </c>
      <c r="I151" s="32">
        <v>45</v>
      </c>
      <c r="J151" s="32">
        <v>101.8</v>
      </c>
      <c r="K151" s="33">
        <v>125.2</v>
      </c>
      <c r="L151" s="32">
        <v>58.1</v>
      </c>
      <c r="M151" s="32">
        <v>49.6</v>
      </c>
      <c r="N151" s="32">
        <v>40.6</v>
      </c>
      <c r="O151" s="33">
        <v>41.5</v>
      </c>
      <c r="P151" s="32">
        <v>49</v>
      </c>
      <c r="Q151" s="32">
        <v>40</v>
      </c>
      <c r="R151" s="32">
        <v>49.9</v>
      </c>
      <c r="S151" s="33">
        <v>47</v>
      </c>
      <c r="T151" s="32">
        <v>106.6</v>
      </c>
      <c r="U151" s="34">
        <v>57</v>
      </c>
      <c r="V151" s="34">
        <v>63</v>
      </c>
      <c r="W151" s="32">
        <f t="shared" si="13"/>
        <v>60.85555555555556</v>
      </c>
      <c r="X151" s="26">
        <f t="shared" si="12"/>
        <v>0.07707188601451483</v>
      </c>
    </row>
    <row r="152" spans="1:24" ht="12.75">
      <c r="A152" s="3">
        <f t="shared" si="14"/>
        <v>36212</v>
      </c>
      <c r="B152" s="3"/>
      <c r="C152" s="3"/>
      <c r="D152" s="32"/>
      <c r="E152" s="32">
        <v>55</v>
      </c>
      <c r="F152" s="32">
        <v>70.5</v>
      </c>
      <c r="G152" s="33">
        <v>56.7</v>
      </c>
      <c r="H152" s="32">
        <v>42</v>
      </c>
      <c r="I152" s="32">
        <v>45</v>
      </c>
      <c r="J152" s="32">
        <v>122.4</v>
      </c>
      <c r="K152" s="33">
        <v>121.7</v>
      </c>
      <c r="L152" s="32">
        <v>58.1</v>
      </c>
      <c r="M152" s="32">
        <v>49.6</v>
      </c>
      <c r="N152" s="32">
        <v>40.6</v>
      </c>
      <c r="O152" s="33">
        <v>45.6</v>
      </c>
      <c r="P152" s="32">
        <v>49</v>
      </c>
      <c r="Q152" s="32">
        <v>40</v>
      </c>
      <c r="R152" s="32">
        <v>49.9</v>
      </c>
      <c r="S152" s="33">
        <v>47</v>
      </c>
      <c r="T152" s="32">
        <v>100.5</v>
      </c>
      <c r="U152" s="34">
        <v>57</v>
      </c>
      <c r="V152" s="34">
        <v>63</v>
      </c>
      <c r="W152" s="32">
        <f t="shared" si="13"/>
        <v>61.866666666666674</v>
      </c>
      <c r="X152" s="26">
        <f t="shared" si="12"/>
        <v>0.07835243040511568</v>
      </c>
    </row>
    <row r="153" spans="1:24" ht="12.75">
      <c r="A153" s="3">
        <f t="shared" si="14"/>
        <v>36213</v>
      </c>
      <c r="B153" s="3"/>
      <c r="C153" s="3"/>
      <c r="D153" s="32"/>
      <c r="E153" s="32">
        <v>60</v>
      </c>
      <c r="F153" s="32">
        <v>67.9</v>
      </c>
      <c r="G153" s="33">
        <v>57.9</v>
      </c>
      <c r="H153" s="32">
        <v>42</v>
      </c>
      <c r="I153" s="32">
        <v>46.1</v>
      </c>
      <c r="J153" s="32">
        <v>109.1</v>
      </c>
      <c r="K153" s="33">
        <v>121.7</v>
      </c>
      <c r="L153" s="32">
        <v>56.8</v>
      </c>
      <c r="M153" s="32">
        <v>49.6</v>
      </c>
      <c r="N153" s="32">
        <v>40.6</v>
      </c>
      <c r="O153" s="33">
        <v>50.8</v>
      </c>
      <c r="P153" s="32">
        <v>49</v>
      </c>
      <c r="Q153" s="32">
        <v>40</v>
      </c>
      <c r="R153" s="32">
        <v>50.8</v>
      </c>
      <c r="S153" s="33">
        <v>48</v>
      </c>
      <c r="T153" s="32">
        <v>90.8</v>
      </c>
      <c r="U153" s="34">
        <v>60</v>
      </c>
      <c r="V153" s="34">
        <v>63</v>
      </c>
      <c r="W153" s="32">
        <f t="shared" si="13"/>
        <v>61.33888888888888</v>
      </c>
      <c r="X153" s="26">
        <f t="shared" si="12"/>
        <v>0.07768401437705479</v>
      </c>
    </row>
    <row r="154" spans="1:24" ht="12.75">
      <c r="A154" s="3">
        <f t="shared" si="14"/>
        <v>36214</v>
      </c>
      <c r="B154" s="3"/>
      <c r="C154" s="3"/>
      <c r="D154" s="32"/>
      <c r="E154" s="32">
        <v>64</v>
      </c>
      <c r="F154" s="32">
        <v>66.6</v>
      </c>
      <c r="G154" s="33">
        <v>57.9</v>
      </c>
      <c r="H154" s="32">
        <v>42</v>
      </c>
      <c r="I154" s="32">
        <v>46.1</v>
      </c>
      <c r="J154" s="32">
        <v>99</v>
      </c>
      <c r="K154" s="33">
        <v>118.1</v>
      </c>
      <c r="L154" s="32">
        <v>56.8</v>
      </c>
      <c r="M154" s="32">
        <v>49.6</v>
      </c>
      <c r="N154" s="32">
        <v>42.3</v>
      </c>
      <c r="O154" s="33">
        <v>52.5</v>
      </c>
      <c r="P154" s="32">
        <v>49</v>
      </c>
      <c r="Q154" s="32">
        <v>40</v>
      </c>
      <c r="R154" s="32">
        <v>50</v>
      </c>
      <c r="S154" s="33">
        <v>48</v>
      </c>
      <c r="T154" s="32">
        <v>90.8</v>
      </c>
      <c r="U154" s="34">
        <v>60</v>
      </c>
      <c r="V154" s="34">
        <v>63</v>
      </c>
      <c r="W154" s="32">
        <f t="shared" si="13"/>
        <v>60.87222222222221</v>
      </c>
      <c r="X154" s="26">
        <f t="shared" si="12"/>
        <v>0.07709299388908515</v>
      </c>
    </row>
    <row r="155" spans="1:24" ht="12.75">
      <c r="A155" s="3">
        <f t="shared" si="14"/>
        <v>36215</v>
      </c>
      <c r="B155" s="3"/>
      <c r="C155" s="3"/>
      <c r="D155" s="32"/>
      <c r="E155" s="32">
        <v>70</v>
      </c>
      <c r="F155" s="32">
        <v>66.6</v>
      </c>
      <c r="G155" s="33">
        <v>55.5</v>
      </c>
      <c r="H155" s="32">
        <v>42</v>
      </c>
      <c r="I155" s="32">
        <v>45</v>
      </c>
      <c r="J155" s="32">
        <v>96.2</v>
      </c>
      <c r="K155" s="33">
        <v>114.7</v>
      </c>
      <c r="L155" s="32">
        <v>58.1</v>
      </c>
      <c r="M155" s="32">
        <v>48.4</v>
      </c>
      <c r="N155" s="32">
        <v>42.3</v>
      </c>
      <c r="O155" s="33">
        <v>54.2</v>
      </c>
      <c r="P155" s="32">
        <v>49</v>
      </c>
      <c r="Q155" s="32">
        <v>40</v>
      </c>
      <c r="R155" s="32">
        <v>47</v>
      </c>
      <c r="S155" s="33">
        <v>48</v>
      </c>
      <c r="T155" s="32">
        <v>92.7</v>
      </c>
      <c r="U155" s="34">
        <v>60</v>
      </c>
      <c r="V155" s="34">
        <v>63</v>
      </c>
      <c r="W155" s="32">
        <f t="shared" si="13"/>
        <v>60.705555555555556</v>
      </c>
      <c r="X155" s="26">
        <f t="shared" si="12"/>
        <v>0.07688191514338173</v>
      </c>
    </row>
    <row r="156" spans="1:24" ht="12.75">
      <c r="A156" s="3">
        <f t="shared" si="14"/>
        <v>36216</v>
      </c>
      <c r="B156" s="3"/>
      <c r="C156" s="3"/>
      <c r="D156" s="32"/>
      <c r="E156" s="32">
        <v>65</v>
      </c>
      <c r="F156" s="32">
        <v>64.1</v>
      </c>
      <c r="G156" s="33">
        <v>55.5</v>
      </c>
      <c r="H156" s="32">
        <v>43</v>
      </c>
      <c r="I156" s="32">
        <v>43.8</v>
      </c>
      <c r="J156" s="32">
        <v>100.4</v>
      </c>
      <c r="K156" s="33">
        <v>106.2</v>
      </c>
      <c r="L156" s="32">
        <v>59.4</v>
      </c>
      <c r="M156" s="32">
        <v>48.4</v>
      </c>
      <c r="N156" s="32">
        <v>44</v>
      </c>
      <c r="O156" s="33">
        <v>52.5</v>
      </c>
      <c r="P156" s="32">
        <v>49</v>
      </c>
      <c r="Q156" s="32">
        <v>40</v>
      </c>
      <c r="R156" s="32">
        <v>42</v>
      </c>
      <c r="S156" s="33">
        <v>48.2</v>
      </c>
      <c r="T156" s="32">
        <v>92.7</v>
      </c>
      <c r="U156" s="34">
        <v>60</v>
      </c>
      <c r="V156" s="34">
        <v>63</v>
      </c>
      <c r="W156" s="32">
        <f t="shared" si="13"/>
        <v>59.84444444444445</v>
      </c>
      <c r="X156" s="26">
        <f t="shared" si="12"/>
        <v>0.07579134162391397</v>
      </c>
    </row>
    <row r="157" spans="1:24" ht="12.75">
      <c r="A157" s="3">
        <f t="shared" si="14"/>
        <v>36217</v>
      </c>
      <c r="B157" s="3"/>
      <c r="C157" s="3"/>
      <c r="D157" s="32"/>
      <c r="E157" s="32">
        <v>68</v>
      </c>
      <c r="F157" s="32">
        <v>64.1</v>
      </c>
      <c r="G157" s="33">
        <v>55.5</v>
      </c>
      <c r="H157" s="32">
        <v>43</v>
      </c>
      <c r="I157" s="32">
        <v>45</v>
      </c>
      <c r="J157" s="32">
        <v>100.4</v>
      </c>
      <c r="K157" s="33">
        <v>93.1</v>
      </c>
      <c r="L157" s="32">
        <v>59.4</v>
      </c>
      <c r="M157" s="32">
        <v>48.4</v>
      </c>
      <c r="N157" s="32">
        <v>44</v>
      </c>
      <c r="O157" s="33">
        <v>52.5</v>
      </c>
      <c r="P157" s="32">
        <v>49</v>
      </c>
      <c r="Q157" s="32">
        <v>39</v>
      </c>
      <c r="R157" s="32">
        <v>39</v>
      </c>
      <c r="S157" s="33">
        <v>48.2</v>
      </c>
      <c r="T157" s="32">
        <v>90.8</v>
      </c>
      <c r="U157" s="34">
        <v>60</v>
      </c>
      <c r="V157" s="34">
        <v>63</v>
      </c>
      <c r="W157" s="32">
        <f t="shared" si="13"/>
        <v>59.022222222222226</v>
      </c>
      <c r="X157" s="26">
        <f t="shared" si="12"/>
        <v>0.07475001981177702</v>
      </c>
    </row>
    <row r="158" spans="1:24" ht="12.75">
      <c r="A158" s="3">
        <f t="shared" si="14"/>
        <v>36218</v>
      </c>
      <c r="B158" s="3"/>
      <c r="C158" s="3"/>
      <c r="D158" s="32"/>
      <c r="E158" s="32">
        <v>67</v>
      </c>
      <c r="F158" s="32">
        <v>64.1</v>
      </c>
      <c r="G158" s="33">
        <v>55.5</v>
      </c>
      <c r="H158" s="32">
        <v>43</v>
      </c>
      <c r="I158" s="32">
        <v>47.2</v>
      </c>
      <c r="J158" s="32">
        <v>93.4</v>
      </c>
      <c r="K158" s="33">
        <v>86.8</v>
      </c>
      <c r="L158" s="32">
        <v>59.4</v>
      </c>
      <c r="M158" s="32">
        <v>48.4</v>
      </c>
      <c r="N158" s="32">
        <v>43.1</v>
      </c>
      <c r="O158" s="33">
        <v>52.5</v>
      </c>
      <c r="P158" s="32">
        <v>49</v>
      </c>
      <c r="Q158" s="32">
        <v>39</v>
      </c>
      <c r="R158" s="32">
        <v>38</v>
      </c>
      <c r="S158" s="33">
        <v>48.2</v>
      </c>
      <c r="T158" s="32">
        <v>94.6</v>
      </c>
      <c r="U158" s="34">
        <v>60</v>
      </c>
      <c r="V158" s="34">
        <v>63</v>
      </c>
      <c r="W158" s="32">
        <f t="shared" si="13"/>
        <v>58.45555555555557</v>
      </c>
      <c r="X158" s="26">
        <f t="shared" si="12"/>
        <v>0.07403235207638535</v>
      </c>
    </row>
    <row r="159" spans="1:24" ht="12.75">
      <c r="A159" s="3">
        <f t="shared" si="14"/>
        <v>36219</v>
      </c>
      <c r="B159" s="3"/>
      <c r="C159" s="3"/>
      <c r="D159" s="32"/>
      <c r="E159" s="32">
        <v>65</v>
      </c>
      <c r="F159" s="32">
        <v>64.1</v>
      </c>
      <c r="G159" s="33">
        <v>55.5</v>
      </c>
      <c r="H159" s="32">
        <v>43</v>
      </c>
      <c r="I159" s="32">
        <v>46.1</v>
      </c>
      <c r="J159" s="32">
        <v>87.8</v>
      </c>
      <c r="K159" s="33">
        <v>85.3</v>
      </c>
      <c r="L159" s="32">
        <v>58.1</v>
      </c>
      <c r="M159" s="32">
        <v>41.6</v>
      </c>
      <c r="N159" s="32">
        <v>44</v>
      </c>
      <c r="O159" s="33">
        <v>55.1</v>
      </c>
      <c r="P159" s="32">
        <v>49</v>
      </c>
      <c r="Q159" s="32">
        <v>39</v>
      </c>
      <c r="R159" s="32">
        <v>38</v>
      </c>
      <c r="S159" s="33">
        <v>48.2</v>
      </c>
      <c r="T159" s="32">
        <v>94.6</v>
      </c>
      <c r="U159" s="34">
        <v>60</v>
      </c>
      <c r="V159" s="34">
        <v>63</v>
      </c>
      <c r="W159" s="32">
        <f t="shared" si="13"/>
        <v>57.63333333333334</v>
      </c>
      <c r="X159" s="26">
        <f t="shared" si="12"/>
        <v>0.07299103026424839</v>
      </c>
    </row>
    <row r="160" spans="1:24" ht="12.75">
      <c r="A160" s="4" t="s">
        <v>2</v>
      </c>
      <c r="D160" s="32"/>
      <c r="E160" s="32"/>
      <c r="F160" s="32"/>
      <c r="G160" s="35">
        <v>56.7</v>
      </c>
      <c r="H160" s="32"/>
      <c r="I160" s="32"/>
      <c r="J160" s="32"/>
      <c r="K160" s="35">
        <v>82.2</v>
      </c>
      <c r="L160" s="32"/>
      <c r="M160" s="32"/>
      <c r="N160" s="32"/>
      <c r="O160" s="35">
        <v>54.2</v>
      </c>
      <c r="P160" s="32"/>
      <c r="Q160" s="32"/>
      <c r="R160" s="32"/>
      <c r="S160" s="35">
        <v>48.2</v>
      </c>
      <c r="T160" s="32"/>
      <c r="U160" s="32"/>
      <c r="V160" s="34">
        <v>63</v>
      </c>
      <c r="W160" s="32">
        <f t="shared" si="13"/>
        <v>60.86</v>
      </c>
      <c r="X160" s="26">
        <f t="shared" si="12"/>
        <v>0.07707751478106692</v>
      </c>
    </row>
    <row r="161" spans="1:24" ht="12.75">
      <c r="A161" s="3">
        <v>35855</v>
      </c>
      <c r="B161" s="3"/>
      <c r="C161" s="3"/>
      <c r="D161" s="35"/>
      <c r="E161" s="35">
        <v>65</v>
      </c>
      <c r="F161" s="35">
        <v>53.1</v>
      </c>
      <c r="G161" s="33">
        <v>57.9</v>
      </c>
      <c r="H161" s="35">
        <v>43</v>
      </c>
      <c r="I161" s="35">
        <v>49.6</v>
      </c>
      <c r="J161" s="35">
        <v>75.7</v>
      </c>
      <c r="K161" s="33">
        <v>79.2</v>
      </c>
      <c r="L161" s="35">
        <v>56.8</v>
      </c>
      <c r="M161" s="35">
        <v>47.2</v>
      </c>
      <c r="N161" s="35">
        <v>46.5</v>
      </c>
      <c r="O161" s="33">
        <v>53.4</v>
      </c>
      <c r="P161" s="35">
        <v>49</v>
      </c>
      <c r="Q161" s="35">
        <v>40</v>
      </c>
      <c r="R161" s="35">
        <v>38</v>
      </c>
      <c r="S161" s="33">
        <v>46.5</v>
      </c>
      <c r="T161" s="35">
        <v>96.6</v>
      </c>
      <c r="U161" s="36">
        <v>60.5</v>
      </c>
      <c r="V161" s="34">
        <v>63</v>
      </c>
      <c r="W161" s="32">
        <f t="shared" si="13"/>
        <v>56.72222222222222</v>
      </c>
      <c r="X161" s="26">
        <f t="shared" si="12"/>
        <v>0.0718371331210696</v>
      </c>
    </row>
    <row r="162" spans="1:24" ht="12.75">
      <c r="A162" s="3">
        <f>A161+1</f>
        <v>35856</v>
      </c>
      <c r="B162" s="3"/>
      <c r="C162" s="3"/>
      <c r="D162" s="32"/>
      <c r="E162" s="32">
        <v>67</v>
      </c>
      <c r="F162" s="32">
        <v>55.5</v>
      </c>
      <c r="G162" s="33">
        <v>64.1</v>
      </c>
      <c r="H162" s="32">
        <v>44</v>
      </c>
      <c r="I162" s="32">
        <v>49.6</v>
      </c>
      <c r="J162" s="32">
        <v>66.6</v>
      </c>
      <c r="K162" s="33">
        <v>82.2</v>
      </c>
      <c r="L162" s="32">
        <v>56.8</v>
      </c>
      <c r="M162" s="32">
        <v>50.7</v>
      </c>
      <c r="N162" s="32">
        <v>46.5</v>
      </c>
      <c r="O162" s="33">
        <v>53.4</v>
      </c>
      <c r="P162" s="32">
        <v>49</v>
      </c>
      <c r="Q162" s="32">
        <v>40</v>
      </c>
      <c r="R162" s="32">
        <v>36.6</v>
      </c>
      <c r="S162" s="33">
        <v>46.5</v>
      </c>
      <c r="T162" s="32">
        <v>94.6</v>
      </c>
      <c r="U162" s="34">
        <v>59.6</v>
      </c>
      <c r="V162" s="34">
        <v>63</v>
      </c>
      <c r="W162" s="32">
        <f t="shared" si="13"/>
        <v>56.983333333333334</v>
      </c>
      <c r="X162" s="26">
        <f t="shared" si="12"/>
        <v>0.07216782315600498</v>
      </c>
    </row>
    <row r="163" spans="1:24" ht="12.75">
      <c r="A163" s="3">
        <f aca="true" t="shared" si="15" ref="A163:A226">A162+1</f>
        <v>35857</v>
      </c>
      <c r="B163" s="3"/>
      <c r="C163" s="3"/>
      <c r="D163" s="32"/>
      <c r="E163" s="32">
        <v>69</v>
      </c>
      <c r="F163" s="32">
        <v>66.6</v>
      </c>
      <c r="G163" s="33">
        <v>67.9</v>
      </c>
      <c r="H163" s="32">
        <v>44</v>
      </c>
      <c r="I163" s="32">
        <v>51.9</v>
      </c>
      <c r="J163" s="32">
        <v>77</v>
      </c>
      <c r="K163" s="33">
        <v>85.3</v>
      </c>
      <c r="L163" s="32">
        <v>55.5</v>
      </c>
      <c r="M163" s="32">
        <v>51.9</v>
      </c>
      <c r="N163" s="32">
        <v>46.5</v>
      </c>
      <c r="O163" s="33">
        <v>54.2</v>
      </c>
      <c r="P163" s="32">
        <v>50</v>
      </c>
      <c r="Q163" s="32">
        <v>41</v>
      </c>
      <c r="R163" s="32">
        <v>41.5</v>
      </c>
      <c r="S163" s="33">
        <v>46.5</v>
      </c>
      <c r="T163" s="32">
        <v>94.6</v>
      </c>
      <c r="U163" s="34">
        <v>57.8</v>
      </c>
      <c r="V163" s="34">
        <v>63</v>
      </c>
      <c r="W163" s="32">
        <f t="shared" si="13"/>
        <v>59.12222222222223</v>
      </c>
      <c r="X163" s="26">
        <f t="shared" si="12"/>
        <v>0.07487666705919908</v>
      </c>
    </row>
    <row r="164" spans="1:24" ht="12.75">
      <c r="A164" s="3">
        <f t="shared" si="15"/>
        <v>35858</v>
      </c>
      <c r="B164" s="3"/>
      <c r="C164" s="3"/>
      <c r="D164" s="32"/>
      <c r="E164" s="32">
        <v>68</v>
      </c>
      <c r="F164" s="32">
        <v>67.9</v>
      </c>
      <c r="G164" s="33">
        <v>70.5</v>
      </c>
      <c r="H164" s="32">
        <v>44</v>
      </c>
      <c r="I164" s="32">
        <v>59.2</v>
      </c>
      <c r="J164" s="32">
        <v>83.7</v>
      </c>
      <c r="K164" s="33">
        <v>86.8</v>
      </c>
      <c r="L164" s="32">
        <v>55.5</v>
      </c>
      <c r="M164" s="32">
        <v>50.7</v>
      </c>
      <c r="N164" s="32">
        <v>46.5</v>
      </c>
      <c r="O164" s="33">
        <v>55.1</v>
      </c>
      <c r="P164" s="32">
        <v>50</v>
      </c>
      <c r="Q164" s="32">
        <v>41</v>
      </c>
      <c r="R164" s="32">
        <v>41.5</v>
      </c>
      <c r="S164" s="33">
        <v>46.5</v>
      </c>
      <c r="T164" s="32">
        <v>96.6</v>
      </c>
      <c r="U164" s="34">
        <v>56.9</v>
      </c>
      <c r="V164" s="34">
        <v>63</v>
      </c>
      <c r="W164" s="32">
        <f t="shared" si="13"/>
        <v>60.1888888888889</v>
      </c>
      <c r="X164" s="26">
        <f t="shared" si="12"/>
        <v>0.0762275710317011</v>
      </c>
    </row>
    <row r="165" spans="1:24" ht="12.75">
      <c r="A165" s="3">
        <f t="shared" si="15"/>
        <v>35859</v>
      </c>
      <c r="B165" s="3"/>
      <c r="C165" s="3"/>
      <c r="D165" s="32"/>
      <c r="E165" s="32">
        <v>68</v>
      </c>
      <c r="F165" s="32">
        <v>67.9</v>
      </c>
      <c r="G165" s="33">
        <v>73.1</v>
      </c>
      <c r="H165" s="32">
        <v>45</v>
      </c>
      <c r="I165" s="32">
        <v>60.4</v>
      </c>
      <c r="J165" s="32">
        <v>81</v>
      </c>
      <c r="K165" s="33">
        <v>86.8</v>
      </c>
      <c r="L165" s="32">
        <v>54.2</v>
      </c>
      <c r="M165" s="32">
        <v>48.4</v>
      </c>
      <c r="N165" s="32">
        <v>45.6</v>
      </c>
      <c r="O165" s="33">
        <v>56.9</v>
      </c>
      <c r="P165" s="32">
        <v>50</v>
      </c>
      <c r="Q165" s="32">
        <v>42</v>
      </c>
      <c r="R165" s="32">
        <v>41.5</v>
      </c>
      <c r="S165" s="33">
        <v>46.5</v>
      </c>
      <c r="T165" s="32">
        <v>96.6</v>
      </c>
      <c r="U165" s="34">
        <v>55.1</v>
      </c>
      <c r="V165" s="34">
        <v>63</v>
      </c>
      <c r="W165" s="32">
        <f t="shared" si="13"/>
        <v>60.111111111111114</v>
      </c>
      <c r="X165" s="26">
        <f t="shared" si="12"/>
        <v>0.07612906761703948</v>
      </c>
    </row>
    <row r="166" spans="1:24" ht="12.75">
      <c r="A166" s="3">
        <f t="shared" si="15"/>
        <v>35860</v>
      </c>
      <c r="B166" s="3"/>
      <c r="C166" s="3"/>
      <c r="D166" s="32">
        <v>39</v>
      </c>
      <c r="E166" s="32">
        <v>67</v>
      </c>
      <c r="F166" s="32">
        <v>64.1</v>
      </c>
      <c r="G166" s="33">
        <v>73.1</v>
      </c>
      <c r="H166" s="32">
        <v>47.2</v>
      </c>
      <c r="I166" s="32">
        <v>56.7</v>
      </c>
      <c r="J166" s="32">
        <v>77</v>
      </c>
      <c r="K166" s="33">
        <v>80.7</v>
      </c>
      <c r="L166" s="32">
        <v>54.2</v>
      </c>
      <c r="M166" s="32">
        <v>47.2</v>
      </c>
      <c r="N166" s="32">
        <v>45.6</v>
      </c>
      <c r="O166" s="33">
        <v>59.6</v>
      </c>
      <c r="P166" s="32">
        <v>50</v>
      </c>
      <c r="Q166" s="32">
        <v>42</v>
      </c>
      <c r="R166" s="32">
        <v>41.5</v>
      </c>
      <c r="S166" s="33">
        <v>46.5</v>
      </c>
      <c r="T166" s="32">
        <v>98.5</v>
      </c>
      <c r="U166" s="34">
        <v>54.2</v>
      </c>
      <c r="V166" s="34">
        <v>63</v>
      </c>
      <c r="W166" s="32">
        <f t="shared" si="13"/>
        <v>58.26842105263159</v>
      </c>
      <c r="X166" s="26">
        <f t="shared" si="12"/>
        <v>0.07379535137945517</v>
      </c>
    </row>
    <row r="167" spans="1:24" ht="12.75">
      <c r="A167" s="3">
        <f t="shared" si="15"/>
        <v>35861</v>
      </c>
      <c r="B167" s="3"/>
      <c r="C167" s="3"/>
      <c r="D167" s="32"/>
      <c r="E167" s="32">
        <v>67</v>
      </c>
      <c r="F167" s="32">
        <v>62.9</v>
      </c>
      <c r="G167" s="33">
        <v>73.1</v>
      </c>
      <c r="H167" s="32">
        <v>48.4</v>
      </c>
      <c r="I167" s="32">
        <v>54.3</v>
      </c>
      <c r="J167" s="32">
        <v>75.7</v>
      </c>
      <c r="K167" s="33">
        <v>86.8</v>
      </c>
      <c r="L167" s="32">
        <v>54.2</v>
      </c>
      <c r="M167" s="32">
        <v>42.7</v>
      </c>
      <c r="N167" s="32">
        <v>44.8</v>
      </c>
      <c r="O167" s="33">
        <v>59.6</v>
      </c>
      <c r="P167" s="32">
        <v>50</v>
      </c>
      <c r="Q167" s="32">
        <v>43</v>
      </c>
      <c r="R167" s="32">
        <v>42.3</v>
      </c>
      <c r="S167" s="33">
        <v>45.6</v>
      </c>
      <c r="T167" s="32">
        <v>104.5</v>
      </c>
      <c r="U167" s="34">
        <v>56</v>
      </c>
      <c r="V167" s="34">
        <v>63.2</v>
      </c>
      <c r="W167" s="32">
        <f t="shared" si="13"/>
        <v>59.67222222222222</v>
      </c>
      <c r="X167" s="26">
        <f t="shared" si="12"/>
        <v>0.07557322692002041</v>
      </c>
    </row>
    <row r="168" spans="1:24" ht="12.75">
      <c r="A168" s="3">
        <f t="shared" si="15"/>
        <v>35862</v>
      </c>
      <c r="B168" s="3"/>
      <c r="C168" s="3"/>
      <c r="D168" s="32"/>
      <c r="E168" s="32">
        <v>69</v>
      </c>
      <c r="F168" s="32">
        <v>64.1</v>
      </c>
      <c r="G168" s="33">
        <v>75.7</v>
      </c>
      <c r="H168" s="32">
        <v>48.4</v>
      </c>
      <c r="I168" s="32">
        <v>55.5</v>
      </c>
      <c r="J168" s="32">
        <v>74.4</v>
      </c>
      <c r="K168" s="33">
        <v>89.9</v>
      </c>
      <c r="L168" s="32">
        <v>54.2</v>
      </c>
      <c r="M168" s="32">
        <v>41.6</v>
      </c>
      <c r="N168" s="32">
        <v>44.8</v>
      </c>
      <c r="O168" s="33">
        <v>58.7</v>
      </c>
      <c r="P168" s="32">
        <v>50</v>
      </c>
      <c r="Q168" s="32">
        <v>43</v>
      </c>
      <c r="R168" s="32">
        <v>43.1</v>
      </c>
      <c r="S168" s="33">
        <v>47.3</v>
      </c>
      <c r="T168" s="32">
        <v>108.6</v>
      </c>
      <c r="U168" s="34">
        <v>56</v>
      </c>
      <c r="V168" s="34">
        <v>63.2</v>
      </c>
      <c r="W168" s="32">
        <f t="shared" si="13"/>
        <v>60.41666666666668</v>
      </c>
      <c r="X168" s="26">
        <f t="shared" si="12"/>
        <v>0.07651604531749578</v>
      </c>
    </row>
    <row r="169" spans="1:24" ht="12.75">
      <c r="A169" s="3">
        <f t="shared" si="15"/>
        <v>35863</v>
      </c>
      <c r="B169" s="3"/>
      <c r="C169" s="3"/>
      <c r="D169" s="32"/>
      <c r="E169" s="32">
        <v>68</v>
      </c>
      <c r="F169" s="32">
        <v>60.4</v>
      </c>
      <c r="G169" s="33">
        <v>73.1</v>
      </c>
      <c r="H169" s="32">
        <v>48.4</v>
      </c>
      <c r="I169" s="32">
        <v>54.3</v>
      </c>
      <c r="J169" s="32">
        <v>77</v>
      </c>
      <c r="K169" s="33">
        <v>93.1</v>
      </c>
      <c r="L169" s="32">
        <v>54.2</v>
      </c>
      <c r="M169" s="32">
        <v>46.1</v>
      </c>
      <c r="N169" s="32">
        <v>44.8</v>
      </c>
      <c r="O169" s="33">
        <v>58.7</v>
      </c>
      <c r="P169" s="32">
        <v>50</v>
      </c>
      <c r="Q169" s="32">
        <v>44</v>
      </c>
      <c r="R169" s="32">
        <v>42.3</v>
      </c>
      <c r="S169" s="33">
        <v>51.6</v>
      </c>
      <c r="T169" s="32">
        <v>112.9</v>
      </c>
      <c r="U169" s="34">
        <v>56</v>
      </c>
      <c r="V169" s="34">
        <v>64.1</v>
      </c>
      <c r="W169" s="32">
        <f t="shared" si="13"/>
        <v>61.05555555555556</v>
      </c>
      <c r="X169" s="26">
        <f t="shared" si="12"/>
        <v>0.07732518050935895</v>
      </c>
    </row>
    <row r="170" spans="1:24" ht="12.75">
      <c r="A170" s="3">
        <f t="shared" si="15"/>
        <v>35864</v>
      </c>
      <c r="B170" s="3"/>
      <c r="C170" s="3"/>
      <c r="D170" s="32">
        <v>52</v>
      </c>
      <c r="E170" s="32">
        <v>68</v>
      </c>
      <c r="F170" s="32">
        <v>62.9</v>
      </c>
      <c r="G170" s="33">
        <v>71.8</v>
      </c>
      <c r="H170" s="32">
        <v>47.2</v>
      </c>
      <c r="I170" s="32">
        <v>55.5</v>
      </c>
      <c r="J170" s="32">
        <v>81</v>
      </c>
      <c r="K170" s="33">
        <v>96.3</v>
      </c>
      <c r="L170" s="32">
        <v>55.5</v>
      </c>
      <c r="M170" s="32">
        <v>48.4</v>
      </c>
      <c r="N170" s="32">
        <v>45.6</v>
      </c>
      <c r="O170" s="33">
        <v>57.8</v>
      </c>
      <c r="P170" s="32">
        <v>50</v>
      </c>
      <c r="Q170" s="32">
        <v>44</v>
      </c>
      <c r="R170" s="32">
        <v>42.3</v>
      </c>
      <c r="S170" s="33">
        <v>54.2</v>
      </c>
      <c r="T170" s="32">
        <v>128.3</v>
      </c>
      <c r="U170" s="34">
        <v>55.1</v>
      </c>
      <c r="V170" s="34">
        <v>66.8</v>
      </c>
      <c r="W170" s="32">
        <f t="shared" si="13"/>
        <v>62.24736842105262</v>
      </c>
      <c r="X170" s="26">
        <f t="shared" si="12"/>
        <v>0.07883457869793298</v>
      </c>
    </row>
    <row r="171" spans="1:24" ht="12.75">
      <c r="A171" s="3">
        <f t="shared" si="15"/>
        <v>35865</v>
      </c>
      <c r="B171" s="3"/>
      <c r="C171" s="3"/>
      <c r="D171" s="32"/>
      <c r="E171" s="32">
        <v>70</v>
      </c>
      <c r="F171" s="32">
        <v>62.9</v>
      </c>
      <c r="G171" s="33">
        <v>70.5</v>
      </c>
      <c r="H171" s="32">
        <v>47.2</v>
      </c>
      <c r="I171" s="32">
        <v>54.3</v>
      </c>
      <c r="J171" s="32">
        <v>82.4</v>
      </c>
      <c r="K171" s="33">
        <v>102.8</v>
      </c>
      <c r="L171" s="32">
        <v>56.8</v>
      </c>
      <c r="M171" s="32">
        <v>47.2</v>
      </c>
      <c r="N171" s="32">
        <v>45.6</v>
      </c>
      <c r="O171" s="33">
        <v>58.7</v>
      </c>
      <c r="P171" s="32">
        <v>50</v>
      </c>
      <c r="Q171" s="32">
        <v>45</v>
      </c>
      <c r="R171" s="32">
        <v>44</v>
      </c>
      <c r="S171" s="33">
        <v>56</v>
      </c>
      <c r="T171" s="32">
        <v>128.3</v>
      </c>
      <c r="U171" s="34">
        <v>54.2</v>
      </c>
      <c r="V171" s="34">
        <v>89</v>
      </c>
      <c r="W171" s="32">
        <f t="shared" si="13"/>
        <v>64.71666666666668</v>
      </c>
      <c r="X171" s="26">
        <f t="shared" si="12"/>
        <v>0.08196187695664446</v>
      </c>
    </row>
    <row r="172" spans="1:24" ht="12.75">
      <c r="A172" s="3">
        <f t="shared" si="15"/>
        <v>35866</v>
      </c>
      <c r="B172" s="3"/>
      <c r="C172" s="3"/>
      <c r="D172" s="32"/>
      <c r="E172" s="32">
        <v>70</v>
      </c>
      <c r="F172" s="32">
        <v>62.9</v>
      </c>
      <c r="G172" s="33">
        <v>70.5</v>
      </c>
      <c r="H172" s="32">
        <v>43.8</v>
      </c>
      <c r="I172" s="32">
        <v>53.1</v>
      </c>
      <c r="J172" s="32">
        <v>83.7</v>
      </c>
      <c r="K172" s="33">
        <v>106.2</v>
      </c>
      <c r="L172" s="32">
        <v>56.8</v>
      </c>
      <c r="M172" s="32">
        <v>47.2</v>
      </c>
      <c r="N172" s="32">
        <v>44.8</v>
      </c>
      <c r="O172" s="33">
        <v>57.8</v>
      </c>
      <c r="P172" s="32">
        <v>50</v>
      </c>
      <c r="Q172" s="32">
        <v>45</v>
      </c>
      <c r="R172" s="32">
        <v>44</v>
      </c>
      <c r="S172" s="33">
        <v>56.9</v>
      </c>
      <c r="T172" s="32">
        <v>147.5</v>
      </c>
      <c r="U172" s="34">
        <v>53.4</v>
      </c>
      <c r="V172" s="34">
        <v>155.1</v>
      </c>
      <c r="W172" s="32">
        <f t="shared" si="13"/>
        <v>69.3722222222222</v>
      </c>
      <c r="X172" s="26">
        <f t="shared" si="12"/>
        <v>0.08785800991996041</v>
      </c>
    </row>
    <row r="173" spans="1:24" ht="12.75">
      <c r="A173" s="3">
        <f t="shared" si="15"/>
        <v>35867</v>
      </c>
      <c r="B173" s="3"/>
      <c r="C173" s="3"/>
      <c r="D173" s="32">
        <v>52</v>
      </c>
      <c r="E173" s="32">
        <v>69</v>
      </c>
      <c r="F173" s="32">
        <v>62.9</v>
      </c>
      <c r="G173" s="33">
        <v>73.1</v>
      </c>
      <c r="H173" s="32">
        <v>46.1</v>
      </c>
      <c r="I173" s="32">
        <v>53.1</v>
      </c>
      <c r="J173" s="32">
        <v>83.7</v>
      </c>
      <c r="K173" s="33">
        <v>106.2</v>
      </c>
      <c r="L173" s="32">
        <v>50.4</v>
      </c>
      <c r="M173" s="32">
        <v>46.1</v>
      </c>
      <c r="N173" s="32">
        <v>44</v>
      </c>
      <c r="O173" s="33">
        <v>56.9</v>
      </c>
      <c r="P173" s="32">
        <v>51</v>
      </c>
      <c r="Q173" s="32">
        <v>45.6</v>
      </c>
      <c r="R173" s="32">
        <v>45.6</v>
      </c>
      <c r="S173" s="33">
        <v>59.6</v>
      </c>
      <c r="T173" s="32">
        <v>145</v>
      </c>
      <c r="U173" s="34">
        <v>54.2</v>
      </c>
      <c r="V173" s="34">
        <v>155.1</v>
      </c>
      <c r="W173" s="32">
        <f t="shared" si="13"/>
        <v>68.4</v>
      </c>
      <c r="X173" s="26">
        <f t="shared" si="12"/>
        <v>0.0866267172366904</v>
      </c>
    </row>
    <row r="174" spans="1:24" ht="12.75">
      <c r="A174" s="3">
        <f t="shared" si="15"/>
        <v>35868</v>
      </c>
      <c r="B174" s="3"/>
      <c r="C174" s="3"/>
      <c r="D174" s="32"/>
      <c r="E174" s="32">
        <v>69</v>
      </c>
      <c r="F174" s="32">
        <v>61.6</v>
      </c>
      <c r="G174" s="33">
        <v>78.3</v>
      </c>
      <c r="H174" s="32">
        <v>49.6</v>
      </c>
      <c r="I174" s="32">
        <v>53.1</v>
      </c>
      <c r="J174" s="32">
        <v>83.7</v>
      </c>
      <c r="K174" s="33">
        <v>107.8</v>
      </c>
      <c r="L174" s="32">
        <v>43.1</v>
      </c>
      <c r="M174" s="32">
        <v>48.4</v>
      </c>
      <c r="N174" s="32">
        <v>44.8</v>
      </c>
      <c r="O174" s="33">
        <v>56.9</v>
      </c>
      <c r="P174" s="32">
        <v>52</v>
      </c>
      <c r="Q174" s="32">
        <v>45.6</v>
      </c>
      <c r="R174" s="32">
        <v>49.9</v>
      </c>
      <c r="S174" s="33">
        <v>59.6</v>
      </c>
      <c r="T174" s="32">
        <v>140.1</v>
      </c>
      <c r="U174" s="34">
        <v>54.2</v>
      </c>
      <c r="V174" s="34">
        <v>137.7</v>
      </c>
      <c r="W174" s="32">
        <f t="shared" si="13"/>
        <v>68.63333333333334</v>
      </c>
      <c r="X174" s="26">
        <f t="shared" si="12"/>
        <v>0.08692222748067521</v>
      </c>
    </row>
    <row r="175" spans="1:24" ht="12.75">
      <c r="A175" s="3">
        <f t="shared" si="15"/>
        <v>35869</v>
      </c>
      <c r="B175" s="3"/>
      <c r="C175" s="3"/>
      <c r="D175" s="32"/>
      <c r="E175" s="32">
        <v>70</v>
      </c>
      <c r="F175" s="32">
        <v>61.6</v>
      </c>
      <c r="G175" s="33">
        <v>86.4</v>
      </c>
      <c r="H175" s="32">
        <v>49.6</v>
      </c>
      <c r="I175" s="32">
        <v>56.7</v>
      </c>
      <c r="J175" s="32">
        <v>86.4</v>
      </c>
      <c r="K175" s="33">
        <v>107.8</v>
      </c>
      <c r="L175" s="32">
        <v>44.3</v>
      </c>
      <c r="M175" s="32">
        <v>48.4</v>
      </c>
      <c r="N175" s="32">
        <v>46.5</v>
      </c>
      <c r="O175" s="33">
        <v>56</v>
      </c>
      <c r="P175" s="32">
        <v>52</v>
      </c>
      <c r="Q175" s="32">
        <v>44.8</v>
      </c>
      <c r="R175" s="32">
        <v>56</v>
      </c>
      <c r="S175" s="33">
        <v>57.8</v>
      </c>
      <c r="T175" s="32">
        <v>135.3</v>
      </c>
      <c r="U175" s="34">
        <v>56</v>
      </c>
      <c r="V175" s="34">
        <v>130.6</v>
      </c>
      <c r="W175" s="32">
        <f t="shared" si="13"/>
        <v>69.23333333333332</v>
      </c>
      <c r="X175" s="26">
        <f t="shared" si="12"/>
        <v>0.08768211096520756</v>
      </c>
    </row>
    <row r="176" spans="1:24" ht="12.75">
      <c r="A176" s="3">
        <f t="shared" si="15"/>
        <v>35870</v>
      </c>
      <c r="B176" s="3"/>
      <c r="C176" s="3"/>
      <c r="D176" s="32"/>
      <c r="E176" s="32">
        <v>69</v>
      </c>
      <c r="F176" s="32">
        <v>60.4</v>
      </c>
      <c r="G176" s="33">
        <v>94.8</v>
      </c>
      <c r="H176" s="32">
        <v>49.6</v>
      </c>
      <c r="I176" s="32">
        <v>62.9</v>
      </c>
      <c r="J176" s="32">
        <v>86.4</v>
      </c>
      <c r="K176" s="33">
        <v>109.5</v>
      </c>
      <c r="L176" s="32">
        <v>59.4</v>
      </c>
      <c r="M176" s="32">
        <v>49.6</v>
      </c>
      <c r="N176" s="32">
        <v>49</v>
      </c>
      <c r="O176" s="33">
        <v>56</v>
      </c>
      <c r="P176" s="32">
        <v>52</v>
      </c>
      <c r="Q176" s="32">
        <v>44.8</v>
      </c>
      <c r="R176" s="32">
        <v>65.9</v>
      </c>
      <c r="S176" s="33">
        <v>57.8</v>
      </c>
      <c r="T176" s="32">
        <v>133</v>
      </c>
      <c r="U176" s="34">
        <v>54.2</v>
      </c>
      <c r="V176" s="34">
        <v>135.3</v>
      </c>
      <c r="W176" s="32">
        <f t="shared" si="13"/>
        <v>71.64444444444445</v>
      </c>
      <c r="X176" s="26">
        <f t="shared" si="12"/>
        <v>0.09073571681971729</v>
      </c>
    </row>
    <row r="177" spans="1:24" ht="12.75">
      <c r="A177" s="3">
        <f t="shared" si="15"/>
        <v>35871</v>
      </c>
      <c r="B177" s="3"/>
      <c r="C177" s="3"/>
      <c r="D177" s="32"/>
      <c r="E177" s="32">
        <v>69</v>
      </c>
      <c r="F177" s="32">
        <v>60.4</v>
      </c>
      <c r="G177" s="33">
        <v>112</v>
      </c>
      <c r="H177" s="32">
        <v>48.4</v>
      </c>
      <c r="I177" s="32">
        <v>66.6</v>
      </c>
      <c r="J177" s="32">
        <v>83.7</v>
      </c>
      <c r="K177" s="33">
        <v>107.8</v>
      </c>
      <c r="L177" s="32">
        <v>62.1</v>
      </c>
      <c r="M177" s="32">
        <v>53.1</v>
      </c>
      <c r="N177" s="32">
        <v>49</v>
      </c>
      <c r="O177" s="33">
        <v>56</v>
      </c>
      <c r="P177" s="32">
        <v>53</v>
      </c>
      <c r="Q177" s="32">
        <v>40.6</v>
      </c>
      <c r="R177" s="32">
        <v>68.7</v>
      </c>
      <c r="S177" s="33">
        <v>58.7</v>
      </c>
      <c r="T177" s="32">
        <v>133</v>
      </c>
      <c r="U177" s="34">
        <v>54.2</v>
      </c>
      <c r="V177" s="34">
        <v>155.1</v>
      </c>
      <c r="W177" s="32">
        <f t="shared" si="13"/>
        <v>73.96666666666667</v>
      </c>
      <c r="X177" s="26">
        <f t="shared" si="12"/>
        <v>0.09367674734318518</v>
      </c>
    </row>
    <row r="178" spans="1:24" ht="12.75">
      <c r="A178" s="3">
        <f t="shared" si="15"/>
        <v>35872</v>
      </c>
      <c r="B178" s="3"/>
      <c r="C178" s="3"/>
      <c r="D178" s="32"/>
      <c r="E178" s="32">
        <v>69</v>
      </c>
      <c r="F178" s="32">
        <v>59.2</v>
      </c>
      <c r="G178" s="33">
        <v>109.1</v>
      </c>
      <c r="H178" s="32">
        <v>49.6</v>
      </c>
      <c r="I178" s="32">
        <v>67.9</v>
      </c>
      <c r="J178" s="32">
        <v>85.1</v>
      </c>
      <c r="K178" s="33">
        <v>107.8</v>
      </c>
      <c r="L178" s="32">
        <v>60.7</v>
      </c>
      <c r="M178" s="32">
        <v>51.9</v>
      </c>
      <c r="N178" s="32">
        <v>49</v>
      </c>
      <c r="O178" s="33">
        <v>55.1</v>
      </c>
      <c r="P178" s="32">
        <v>54</v>
      </c>
      <c r="Q178" s="32">
        <v>39.8</v>
      </c>
      <c r="R178" s="32">
        <v>65.9</v>
      </c>
      <c r="S178" s="33">
        <v>63.2</v>
      </c>
      <c r="T178" s="32">
        <v>128.3</v>
      </c>
      <c r="U178" s="34">
        <v>55.1</v>
      </c>
      <c r="V178" s="34">
        <v>176.4</v>
      </c>
      <c r="W178" s="32">
        <f t="shared" si="13"/>
        <v>74.83888888888889</v>
      </c>
      <c r="X178" s="26">
        <f t="shared" si="12"/>
        <v>0.09478139277903315</v>
      </c>
    </row>
    <row r="179" spans="1:24" ht="12.75">
      <c r="A179" s="3">
        <f t="shared" si="15"/>
        <v>35873</v>
      </c>
      <c r="B179" s="3"/>
      <c r="C179" s="3"/>
      <c r="D179" s="32"/>
      <c r="E179" s="32">
        <v>73</v>
      </c>
      <c r="F179" s="32">
        <v>59.2</v>
      </c>
      <c r="G179" s="33">
        <v>101.8</v>
      </c>
      <c r="H179" s="32">
        <v>50.7</v>
      </c>
      <c r="I179" s="32">
        <v>70.5</v>
      </c>
      <c r="J179" s="32">
        <v>86.4</v>
      </c>
      <c r="K179" s="33">
        <v>107.8</v>
      </c>
      <c r="L179" s="32">
        <v>69</v>
      </c>
      <c r="M179" s="32">
        <v>50.7</v>
      </c>
      <c r="N179" s="32">
        <v>50.8</v>
      </c>
      <c r="O179" s="33">
        <v>55.1</v>
      </c>
      <c r="P179" s="32">
        <v>54</v>
      </c>
      <c r="Q179" s="32">
        <v>44</v>
      </c>
      <c r="R179" s="32">
        <v>65</v>
      </c>
      <c r="S179" s="33">
        <v>79</v>
      </c>
      <c r="T179" s="32">
        <v>126.1</v>
      </c>
      <c r="U179" s="34">
        <v>54.2</v>
      </c>
      <c r="V179" s="34">
        <v>196.4</v>
      </c>
      <c r="W179" s="32">
        <f t="shared" si="13"/>
        <v>77.42777777777778</v>
      </c>
      <c r="X179" s="26">
        <f t="shared" si="12"/>
        <v>0.09806014929562654</v>
      </c>
    </row>
    <row r="180" spans="1:24" ht="12.75">
      <c r="A180" s="3">
        <f t="shared" si="15"/>
        <v>35874</v>
      </c>
      <c r="B180" s="3"/>
      <c r="C180" s="3"/>
      <c r="D180" s="32">
        <v>52</v>
      </c>
      <c r="E180" s="32">
        <v>86</v>
      </c>
      <c r="F180" s="32">
        <v>59.2</v>
      </c>
      <c r="G180" s="33">
        <v>97.6</v>
      </c>
      <c r="H180" s="32">
        <v>53.1</v>
      </c>
      <c r="I180" s="32">
        <v>66.6</v>
      </c>
      <c r="J180" s="32">
        <v>86.4</v>
      </c>
      <c r="K180" s="33">
        <v>109.5</v>
      </c>
      <c r="L180" s="32">
        <v>91.5</v>
      </c>
      <c r="M180" s="32">
        <v>51.9</v>
      </c>
      <c r="N180" s="32">
        <v>54.2</v>
      </c>
      <c r="O180" s="33">
        <v>56</v>
      </c>
      <c r="P180" s="32">
        <v>55</v>
      </c>
      <c r="Q180" s="32">
        <v>44.8</v>
      </c>
      <c r="R180" s="32">
        <v>64.1</v>
      </c>
      <c r="S180" s="33">
        <v>77.1</v>
      </c>
      <c r="T180" s="32">
        <v>123.8</v>
      </c>
      <c r="U180" s="34">
        <v>53.4</v>
      </c>
      <c r="V180" s="34">
        <v>187.6</v>
      </c>
      <c r="W180" s="32">
        <f t="shared" si="13"/>
        <v>77.35789473684208</v>
      </c>
      <c r="X180" s="26">
        <f t="shared" si="12"/>
        <v>0.09797164434786665</v>
      </c>
    </row>
    <row r="181" spans="1:24" ht="12.75">
      <c r="A181" s="3">
        <f t="shared" si="15"/>
        <v>35875</v>
      </c>
      <c r="B181" s="3"/>
      <c r="C181" s="3"/>
      <c r="D181" s="32"/>
      <c r="E181" s="32">
        <v>92</v>
      </c>
      <c r="F181" s="32">
        <v>59.2</v>
      </c>
      <c r="G181" s="33">
        <v>93.4</v>
      </c>
      <c r="H181" s="32">
        <v>55.5</v>
      </c>
      <c r="I181" s="32">
        <v>65.4</v>
      </c>
      <c r="J181" s="32">
        <v>87.8</v>
      </c>
      <c r="K181" s="33">
        <v>107.8</v>
      </c>
      <c r="L181" s="32">
        <v>106.2</v>
      </c>
      <c r="M181" s="32">
        <v>51.9</v>
      </c>
      <c r="N181" s="32">
        <v>64.1</v>
      </c>
      <c r="O181" s="33">
        <v>55.1</v>
      </c>
      <c r="P181" s="32">
        <v>56</v>
      </c>
      <c r="Q181" s="32">
        <v>44</v>
      </c>
      <c r="R181" s="32">
        <v>64.1</v>
      </c>
      <c r="S181" s="33">
        <v>73.4</v>
      </c>
      <c r="T181" s="32">
        <v>123.8</v>
      </c>
      <c r="U181" s="34">
        <v>53.4</v>
      </c>
      <c r="V181" s="34">
        <v>162.9</v>
      </c>
      <c r="W181" s="32">
        <f t="shared" si="13"/>
        <v>78.66666666666669</v>
      </c>
      <c r="X181" s="26">
        <f t="shared" si="12"/>
        <v>0.0996291679720221</v>
      </c>
    </row>
    <row r="182" spans="1:24" ht="12.75">
      <c r="A182" s="3">
        <f t="shared" si="15"/>
        <v>35876</v>
      </c>
      <c r="B182" s="3"/>
      <c r="C182" s="3"/>
      <c r="D182" s="32"/>
      <c r="E182" s="32">
        <v>95</v>
      </c>
      <c r="F182" s="32">
        <v>60.4</v>
      </c>
      <c r="G182" s="33">
        <v>89.2</v>
      </c>
      <c r="H182" s="32">
        <v>54.3</v>
      </c>
      <c r="I182" s="32">
        <v>64.1</v>
      </c>
      <c r="J182" s="32">
        <v>86.4</v>
      </c>
      <c r="K182" s="33">
        <v>109.5</v>
      </c>
      <c r="L182" s="32">
        <v>104.5</v>
      </c>
      <c r="M182" s="32">
        <v>54.3</v>
      </c>
      <c r="N182" s="32">
        <v>79</v>
      </c>
      <c r="O182" s="33">
        <v>56</v>
      </c>
      <c r="P182" s="32">
        <v>59</v>
      </c>
      <c r="Q182" s="32">
        <v>44</v>
      </c>
      <c r="R182" s="32">
        <v>65.9</v>
      </c>
      <c r="S182" s="33">
        <v>74.3</v>
      </c>
      <c r="T182" s="32">
        <v>121.6</v>
      </c>
      <c r="U182" s="34">
        <v>53.4</v>
      </c>
      <c r="V182" s="34">
        <v>157.6</v>
      </c>
      <c r="W182" s="32">
        <f t="shared" si="13"/>
        <v>79.3611111111111</v>
      </c>
      <c r="X182" s="26">
        <f t="shared" si="12"/>
        <v>0.10050866274578639</v>
      </c>
    </row>
    <row r="183" spans="1:24" ht="12.75">
      <c r="A183" s="3">
        <f t="shared" si="15"/>
        <v>35877</v>
      </c>
      <c r="B183" s="3"/>
      <c r="C183" s="3"/>
      <c r="D183" s="32"/>
      <c r="E183" s="32">
        <v>89</v>
      </c>
      <c r="F183" s="32">
        <v>59.2</v>
      </c>
      <c r="G183" s="33">
        <v>87.8</v>
      </c>
      <c r="H183" s="32">
        <v>57.9</v>
      </c>
      <c r="I183" s="32">
        <v>62.9</v>
      </c>
      <c r="J183" s="32">
        <v>86.4</v>
      </c>
      <c r="K183" s="33">
        <v>109.5</v>
      </c>
      <c r="L183" s="32">
        <v>107.8</v>
      </c>
      <c r="M183" s="32">
        <v>69.2</v>
      </c>
      <c r="N183" s="32">
        <v>89</v>
      </c>
      <c r="O183" s="33">
        <v>58.7</v>
      </c>
      <c r="P183" s="32">
        <v>60</v>
      </c>
      <c r="Q183" s="32">
        <v>44</v>
      </c>
      <c r="R183" s="32">
        <v>74.3</v>
      </c>
      <c r="S183" s="33">
        <v>81.8</v>
      </c>
      <c r="T183" s="32">
        <v>119.3</v>
      </c>
      <c r="U183" s="34">
        <v>54.2</v>
      </c>
      <c r="V183" s="34">
        <v>145</v>
      </c>
      <c r="W183" s="32">
        <f t="shared" si="13"/>
        <v>80.88888888888889</v>
      </c>
      <c r="X183" s="26">
        <f t="shared" si="12"/>
        <v>0.10244355124806791</v>
      </c>
    </row>
    <row r="184" spans="1:24" ht="12.75">
      <c r="A184" s="3">
        <f t="shared" si="15"/>
        <v>35878</v>
      </c>
      <c r="B184" s="3"/>
      <c r="C184" s="3"/>
      <c r="D184" s="32">
        <v>52</v>
      </c>
      <c r="E184" s="32">
        <v>80</v>
      </c>
      <c r="F184" s="32">
        <v>59.2</v>
      </c>
      <c r="G184" s="33">
        <v>87.8</v>
      </c>
      <c r="H184" s="32">
        <v>66.6</v>
      </c>
      <c r="I184" s="32">
        <v>59.2</v>
      </c>
      <c r="J184" s="32">
        <v>87.8</v>
      </c>
      <c r="K184" s="33">
        <v>101.2</v>
      </c>
      <c r="L184" s="32">
        <v>109.5</v>
      </c>
      <c r="M184" s="32">
        <v>100.4</v>
      </c>
      <c r="N184" s="32">
        <v>96.6</v>
      </c>
      <c r="O184" s="33">
        <v>58.7</v>
      </c>
      <c r="P184" s="32">
        <v>63</v>
      </c>
      <c r="Q184" s="32">
        <v>44</v>
      </c>
      <c r="R184" s="32">
        <v>72.4</v>
      </c>
      <c r="S184" s="33">
        <v>104.5</v>
      </c>
      <c r="T184" s="32">
        <v>110.7</v>
      </c>
      <c r="U184" s="34">
        <v>55.1</v>
      </c>
      <c r="V184" s="34">
        <v>165.5</v>
      </c>
      <c r="W184" s="32">
        <f t="shared" si="13"/>
        <v>82.85263157894737</v>
      </c>
      <c r="X184" s="26">
        <f t="shared" si="12"/>
        <v>0.10493057731147892</v>
      </c>
    </row>
    <row r="185" spans="1:24" ht="12.75">
      <c r="A185" s="3">
        <f t="shared" si="15"/>
        <v>35879</v>
      </c>
      <c r="B185" s="3"/>
      <c r="C185" s="3"/>
      <c r="D185" s="32"/>
      <c r="E185" s="32">
        <v>84</v>
      </c>
      <c r="F185" s="32">
        <v>59.2</v>
      </c>
      <c r="G185" s="33">
        <v>87.8</v>
      </c>
      <c r="H185" s="32">
        <v>79.7</v>
      </c>
      <c r="I185" s="32">
        <v>57.9</v>
      </c>
      <c r="J185" s="32">
        <v>85.1</v>
      </c>
      <c r="K185" s="33">
        <v>89.9</v>
      </c>
      <c r="L185" s="32">
        <v>119.9</v>
      </c>
      <c r="M185" s="32">
        <v>109.1</v>
      </c>
      <c r="N185" s="32">
        <v>108.6</v>
      </c>
      <c r="O185" s="33">
        <v>58.7</v>
      </c>
      <c r="P185" s="32">
        <v>66</v>
      </c>
      <c r="Q185" s="32">
        <v>44.8</v>
      </c>
      <c r="R185" s="32">
        <v>70.5</v>
      </c>
      <c r="S185" s="33">
        <v>104.5</v>
      </c>
      <c r="T185" s="32">
        <v>115</v>
      </c>
      <c r="U185" s="34">
        <v>57.8</v>
      </c>
      <c r="V185" s="34">
        <v>196.4</v>
      </c>
      <c r="W185" s="32">
        <f t="shared" si="13"/>
        <v>88.60555555555555</v>
      </c>
      <c r="X185" s="26">
        <f t="shared" si="12"/>
        <v>0.11221649717413702</v>
      </c>
    </row>
    <row r="186" spans="1:24" ht="12.75">
      <c r="A186" s="3">
        <f t="shared" si="15"/>
        <v>35880</v>
      </c>
      <c r="B186" s="3"/>
      <c r="C186" s="3"/>
      <c r="D186" s="32"/>
      <c r="E186" s="32">
        <v>88</v>
      </c>
      <c r="F186" s="32">
        <v>59.2</v>
      </c>
      <c r="G186" s="33">
        <v>90.6</v>
      </c>
      <c r="H186" s="32">
        <v>89.2</v>
      </c>
      <c r="I186" s="32">
        <v>60.4</v>
      </c>
      <c r="J186" s="32">
        <v>82.4</v>
      </c>
      <c r="K186" s="33">
        <v>106.2</v>
      </c>
      <c r="L186" s="32">
        <v>135.8</v>
      </c>
      <c r="M186" s="32">
        <v>107.6</v>
      </c>
      <c r="N186" s="32">
        <v>135.3</v>
      </c>
      <c r="O186" s="33">
        <v>60.5</v>
      </c>
      <c r="P186" s="32">
        <v>68</v>
      </c>
      <c r="Q186" s="32">
        <v>44.8</v>
      </c>
      <c r="R186" s="32">
        <v>72.4</v>
      </c>
      <c r="S186" s="33">
        <v>108.6</v>
      </c>
      <c r="T186" s="32">
        <v>112.9</v>
      </c>
      <c r="U186" s="34">
        <v>68.7</v>
      </c>
      <c r="V186" s="34">
        <v>193.4</v>
      </c>
      <c r="W186" s="32">
        <f t="shared" si="13"/>
        <v>93.55555555555557</v>
      </c>
      <c r="X186" s="26">
        <f t="shared" si="12"/>
        <v>0.1184855359215291</v>
      </c>
    </row>
    <row r="187" spans="1:24" ht="12.75">
      <c r="A187" s="3">
        <f t="shared" si="15"/>
        <v>35881</v>
      </c>
      <c r="B187" s="3"/>
      <c r="C187" s="3"/>
      <c r="D187" s="32">
        <v>54</v>
      </c>
      <c r="E187" s="32">
        <v>88</v>
      </c>
      <c r="F187" s="32">
        <v>59.2</v>
      </c>
      <c r="G187" s="33">
        <v>94.8</v>
      </c>
      <c r="H187" s="32">
        <v>96.2</v>
      </c>
      <c r="I187" s="32">
        <v>60.4</v>
      </c>
      <c r="J187" s="32">
        <v>81</v>
      </c>
      <c r="K187" s="33">
        <v>107.8</v>
      </c>
      <c r="L187" s="32">
        <v>181.9</v>
      </c>
      <c r="M187" s="32">
        <v>101.8</v>
      </c>
      <c r="N187" s="32">
        <v>133</v>
      </c>
      <c r="O187" s="33">
        <v>65</v>
      </c>
      <c r="P187" s="32">
        <v>70</v>
      </c>
      <c r="Q187" s="32">
        <v>48.2</v>
      </c>
      <c r="R187" s="32">
        <v>71.5</v>
      </c>
      <c r="S187" s="33">
        <v>104.5</v>
      </c>
      <c r="T187" s="32">
        <v>115</v>
      </c>
      <c r="U187" s="34">
        <v>65.9</v>
      </c>
      <c r="V187" s="34">
        <v>184.8</v>
      </c>
      <c r="W187" s="32">
        <f t="shared" si="13"/>
        <v>93.84210526315789</v>
      </c>
      <c r="X187" s="26">
        <f t="shared" si="12"/>
        <v>0.11884844323870342</v>
      </c>
    </row>
    <row r="188" spans="1:24" ht="12.75">
      <c r="A188" s="3">
        <f t="shared" si="15"/>
        <v>35882</v>
      </c>
      <c r="B188" s="3"/>
      <c r="C188" s="3"/>
      <c r="D188" s="32"/>
      <c r="E188" s="32">
        <v>86</v>
      </c>
      <c r="F188" s="32">
        <v>59.2</v>
      </c>
      <c r="G188" s="33">
        <v>97.6</v>
      </c>
      <c r="H188" s="32">
        <v>96.2</v>
      </c>
      <c r="I188" s="32">
        <v>59.2</v>
      </c>
      <c r="J188" s="32">
        <v>77</v>
      </c>
      <c r="K188" s="33">
        <v>97.9</v>
      </c>
      <c r="L188" s="32">
        <v>179.3</v>
      </c>
      <c r="M188" s="32">
        <v>94.8</v>
      </c>
      <c r="N188" s="32">
        <v>117.2</v>
      </c>
      <c r="O188" s="33">
        <v>83.5</v>
      </c>
      <c r="P188" s="32">
        <v>73</v>
      </c>
      <c r="Q188" s="32">
        <v>46.5</v>
      </c>
      <c r="R188" s="32">
        <v>68.7</v>
      </c>
      <c r="S188" s="33">
        <v>94.6</v>
      </c>
      <c r="T188" s="32">
        <v>142.5</v>
      </c>
      <c r="U188" s="34">
        <v>65.9</v>
      </c>
      <c r="V188" s="34">
        <v>170.9</v>
      </c>
      <c r="W188" s="32">
        <f t="shared" si="13"/>
        <v>95.00000000000001</v>
      </c>
      <c r="X188" s="26">
        <f t="shared" si="12"/>
        <v>0.12031488505095889</v>
      </c>
    </row>
    <row r="189" spans="1:24" ht="12.75">
      <c r="A189" s="3">
        <f t="shared" si="15"/>
        <v>35883</v>
      </c>
      <c r="B189" s="3"/>
      <c r="C189" s="3"/>
      <c r="D189" s="32"/>
      <c r="E189" s="32">
        <v>85</v>
      </c>
      <c r="F189" s="32">
        <v>57.9</v>
      </c>
      <c r="G189" s="33">
        <v>96.2</v>
      </c>
      <c r="H189" s="32">
        <v>94.8</v>
      </c>
      <c r="I189" s="32">
        <v>59.2</v>
      </c>
      <c r="J189" s="32">
        <v>74.4</v>
      </c>
      <c r="K189" s="33">
        <v>104.5</v>
      </c>
      <c r="L189" s="32">
        <v>164.2</v>
      </c>
      <c r="M189" s="32">
        <v>90.6</v>
      </c>
      <c r="N189" s="32">
        <v>106.6</v>
      </c>
      <c r="O189" s="33">
        <v>87.1</v>
      </c>
      <c r="P189" s="32">
        <v>75</v>
      </c>
      <c r="Q189" s="32">
        <v>45.6</v>
      </c>
      <c r="R189" s="32">
        <v>67.8</v>
      </c>
      <c r="S189" s="33">
        <v>89</v>
      </c>
      <c r="T189" s="32">
        <v>142.5</v>
      </c>
      <c r="U189" s="34">
        <v>67.8</v>
      </c>
      <c r="V189" s="34">
        <v>162.9</v>
      </c>
      <c r="W189" s="32">
        <f t="shared" si="13"/>
        <v>92.83888888888889</v>
      </c>
      <c r="X189" s="26">
        <f t="shared" si="12"/>
        <v>0.11757789731500431</v>
      </c>
    </row>
    <row r="190" spans="1:24" ht="12.75">
      <c r="A190" s="3">
        <f t="shared" si="15"/>
        <v>35884</v>
      </c>
      <c r="B190" s="3"/>
      <c r="C190" s="3"/>
      <c r="D190" s="32"/>
      <c r="E190" s="32">
        <v>89</v>
      </c>
      <c r="F190" s="32">
        <v>56.7</v>
      </c>
      <c r="G190" s="33">
        <v>94.8</v>
      </c>
      <c r="H190" s="32">
        <v>94.8</v>
      </c>
      <c r="I190" s="32">
        <v>60.4</v>
      </c>
      <c r="J190" s="32">
        <v>79.7</v>
      </c>
      <c r="K190" s="33">
        <v>102.8</v>
      </c>
      <c r="L190" s="32">
        <v>152</v>
      </c>
      <c r="M190" s="32">
        <v>86.4</v>
      </c>
      <c r="N190" s="32">
        <v>96.6</v>
      </c>
      <c r="O190" s="33">
        <v>81.8</v>
      </c>
      <c r="P190" s="32">
        <v>78</v>
      </c>
      <c r="Q190" s="32">
        <v>44.8</v>
      </c>
      <c r="R190" s="32">
        <v>68.7</v>
      </c>
      <c r="S190" s="33">
        <v>90.8</v>
      </c>
      <c r="T190" s="32">
        <v>137.7</v>
      </c>
      <c r="U190" s="34">
        <v>71.5</v>
      </c>
      <c r="V190" s="34">
        <v>157.6</v>
      </c>
      <c r="W190" s="32">
        <f t="shared" si="13"/>
        <v>91.33888888888889</v>
      </c>
      <c r="X190" s="26">
        <f t="shared" si="12"/>
        <v>0.11567818860367338</v>
      </c>
    </row>
    <row r="191" spans="1:24" ht="12.75">
      <c r="A191" s="3">
        <f t="shared" si="15"/>
        <v>35885</v>
      </c>
      <c r="B191" s="3"/>
      <c r="C191" s="3"/>
      <c r="D191" s="32">
        <v>57</v>
      </c>
      <c r="E191" s="32">
        <v>95</v>
      </c>
      <c r="F191" s="32">
        <v>56.7</v>
      </c>
      <c r="G191" s="33">
        <v>100.4</v>
      </c>
      <c r="H191" s="32">
        <v>92</v>
      </c>
      <c r="I191" s="32">
        <v>61.6</v>
      </c>
      <c r="J191" s="32">
        <v>77</v>
      </c>
      <c r="K191" s="33">
        <v>99.5</v>
      </c>
      <c r="L191" s="32">
        <v>149.7</v>
      </c>
      <c r="M191" s="32">
        <v>83.7</v>
      </c>
      <c r="N191" s="32">
        <v>89</v>
      </c>
      <c r="O191" s="33">
        <v>79</v>
      </c>
      <c r="P191" s="32">
        <v>77.1</v>
      </c>
      <c r="Q191" s="32">
        <v>44.8</v>
      </c>
      <c r="R191" s="32">
        <v>76.2</v>
      </c>
      <c r="S191" s="33">
        <v>100.5</v>
      </c>
      <c r="T191" s="32">
        <v>133</v>
      </c>
      <c r="U191" s="34">
        <v>72.4</v>
      </c>
      <c r="V191" s="34">
        <v>152.5</v>
      </c>
      <c r="W191" s="32">
        <f t="shared" si="13"/>
        <v>89.32105263157895</v>
      </c>
      <c r="X191" s="26">
        <f t="shared" si="12"/>
        <v>0.11312265452630599</v>
      </c>
    </row>
    <row r="192" spans="1:25" ht="12.75">
      <c r="A192" s="29">
        <f t="shared" si="15"/>
        <v>35886</v>
      </c>
      <c r="B192" s="30">
        <v>1</v>
      </c>
      <c r="C192" s="29">
        <v>35886</v>
      </c>
      <c r="D192" s="37"/>
      <c r="E192" s="37">
        <v>103</v>
      </c>
      <c r="F192" s="37">
        <v>62.9</v>
      </c>
      <c r="G192" s="37">
        <v>107.6</v>
      </c>
      <c r="H192" s="37">
        <v>92</v>
      </c>
      <c r="I192" s="37">
        <v>67.9</v>
      </c>
      <c r="J192" s="37">
        <v>77</v>
      </c>
      <c r="K192" s="37">
        <v>99.5</v>
      </c>
      <c r="L192" s="37">
        <v>142.7</v>
      </c>
      <c r="M192" s="37">
        <v>82.4</v>
      </c>
      <c r="N192" s="37">
        <v>81.8</v>
      </c>
      <c r="O192" s="37">
        <v>78.1</v>
      </c>
      <c r="P192" s="37">
        <v>78.1</v>
      </c>
      <c r="Q192" s="37">
        <v>49</v>
      </c>
      <c r="R192" s="37">
        <v>90.8</v>
      </c>
      <c r="S192" s="37">
        <v>96.6</v>
      </c>
      <c r="T192" s="37">
        <v>130.6</v>
      </c>
      <c r="U192" s="38">
        <v>76.2</v>
      </c>
      <c r="V192" s="38">
        <v>145</v>
      </c>
      <c r="W192" s="37">
        <f aca="true" t="shared" si="16" ref="W192:W248">+(D175+E218+F183+G165+H179+I157+J201+K204+L181+M211+N190+O187+P190+Q224+R195+S206+T199+U211+V176)/19</f>
        <v>109.66315789473684</v>
      </c>
      <c r="X192" s="31">
        <f t="shared" si="12"/>
        <v>0.13888537090979386</v>
      </c>
      <c r="Y192" s="31">
        <f aca="true" t="shared" si="17" ref="Y192:Y255">AVERAGE(X186:X192)</f>
        <v>0.120416139366567</v>
      </c>
    </row>
    <row r="193" spans="1:25" ht="12.75">
      <c r="A193" s="3">
        <f t="shared" si="15"/>
        <v>35887</v>
      </c>
      <c r="B193" s="13">
        <f>+B192+1</f>
        <v>2</v>
      </c>
      <c r="C193" s="3">
        <v>35887</v>
      </c>
      <c r="D193" s="32"/>
      <c r="E193" s="32">
        <v>126</v>
      </c>
      <c r="F193" s="32">
        <v>71.8</v>
      </c>
      <c r="G193" s="33">
        <v>119.4</v>
      </c>
      <c r="H193" s="32">
        <v>101.8</v>
      </c>
      <c r="I193" s="32">
        <v>77</v>
      </c>
      <c r="J193" s="32">
        <v>77</v>
      </c>
      <c r="K193" s="33">
        <v>111.2</v>
      </c>
      <c r="L193" s="32">
        <v>133.6</v>
      </c>
      <c r="M193" s="32">
        <v>82.4</v>
      </c>
      <c r="N193" s="32">
        <v>78.1</v>
      </c>
      <c r="O193" s="33">
        <v>85.3</v>
      </c>
      <c r="P193" s="32">
        <v>77.1</v>
      </c>
      <c r="Q193" s="32">
        <v>44.8</v>
      </c>
      <c r="R193" s="32">
        <v>100.5</v>
      </c>
      <c r="S193" s="33">
        <v>92.7</v>
      </c>
      <c r="T193" s="32">
        <v>133</v>
      </c>
      <c r="U193" s="34">
        <v>83.5</v>
      </c>
      <c r="V193" s="34">
        <v>140.1</v>
      </c>
      <c r="W193" s="41">
        <f t="shared" si="16"/>
        <v>108.22105263157894</v>
      </c>
      <c r="X193" s="26">
        <f t="shared" si="12"/>
        <v>0.1370589842890757</v>
      </c>
      <c r="Y193" s="26">
        <f t="shared" si="17"/>
        <v>0.12306948913335937</v>
      </c>
    </row>
    <row r="194" spans="1:25" ht="12.75">
      <c r="A194" s="3">
        <f t="shared" si="15"/>
        <v>35888</v>
      </c>
      <c r="B194" s="13">
        <f aca="true" t="shared" si="18" ref="B194:B257">+B193+1</f>
        <v>3</v>
      </c>
      <c r="C194" s="3">
        <v>35888</v>
      </c>
      <c r="D194" s="32">
        <v>57</v>
      </c>
      <c r="E194" s="32">
        <v>182</v>
      </c>
      <c r="F194" s="32">
        <v>81</v>
      </c>
      <c r="G194" s="33">
        <v>150.7</v>
      </c>
      <c r="H194" s="32">
        <v>101.8</v>
      </c>
      <c r="I194" s="32">
        <v>93.4</v>
      </c>
      <c r="J194" s="32">
        <v>73.1</v>
      </c>
      <c r="K194" s="33">
        <v>106.2</v>
      </c>
      <c r="L194" s="32">
        <v>131.4</v>
      </c>
      <c r="M194" s="32">
        <v>93.4</v>
      </c>
      <c r="N194" s="32">
        <v>77.1</v>
      </c>
      <c r="O194" s="33">
        <v>85.3</v>
      </c>
      <c r="P194" s="32">
        <v>76.2</v>
      </c>
      <c r="Q194" s="32">
        <v>44.8</v>
      </c>
      <c r="R194" s="32">
        <v>100.5</v>
      </c>
      <c r="S194" s="33">
        <v>89</v>
      </c>
      <c r="T194" s="32">
        <v>135.3</v>
      </c>
      <c r="U194" s="34">
        <v>85.3</v>
      </c>
      <c r="V194" s="34">
        <v>135.3</v>
      </c>
      <c r="W194" s="41">
        <f t="shared" si="16"/>
        <v>109.42631578947368</v>
      </c>
      <c r="X194" s="26">
        <f t="shared" si="12"/>
        <v>0.1385854169027416</v>
      </c>
      <c r="Y194" s="26">
        <f t="shared" si="17"/>
        <v>0.12588905679965054</v>
      </c>
    </row>
    <row r="195" spans="1:25" ht="12.75">
      <c r="A195" s="3">
        <f t="shared" si="15"/>
        <v>35889</v>
      </c>
      <c r="B195" s="13">
        <f t="shared" si="18"/>
        <v>4</v>
      </c>
      <c r="C195" s="3">
        <v>35889</v>
      </c>
      <c r="D195" s="32"/>
      <c r="E195" s="32">
        <v>216</v>
      </c>
      <c r="F195" s="32">
        <v>87.8</v>
      </c>
      <c r="G195" s="33">
        <v>187.2</v>
      </c>
      <c r="H195" s="32">
        <v>109.1</v>
      </c>
      <c r="I195" s="32">
        <v>106.2</v>
      </c>
      <c r="J195" s="32">
        <v>75.7</v>
      </c>
      <c r="K195" s="33">
        <v>104.5</v>
      </c>
      <c r="L195" s="32">
        <v>127</v>
      </c>
      <c r="M195" s="32">
        <v>103.3</v>
      </c>
      <c r="N195" s="32">
        <v>76.2</v>
      </c>
      <c r="O195" s="33">
        <v>94.6</v>
      </c>
      <c r="P195" s="32">
        <v>73.4</v>
      </c>
      <c r="Q195" s="32">
        <v>49</v>
      </c>
      <c r="R195" s="32">
        <v>92.7</v>
      </c>
      <c r="S195" s="33">
        <v>90.8</v>
      </c>
      <c r="T195" s="32">
        <v>140.1</v>
      </c>
      <c r="U195" s="34">
        <v>96.6</v>
      </c>
      <c r="V195" s="34">
        <v>135.3</v>
      </c>
      <c r="W195" s="41">
        <f t="shared" si="16"/>
        <v>106.37894736842104</v>
      </c>
      <c r="X195" s="26">
        <f t="shared" si="12"/>
        <v>0.13472600867866927</v>
      </c>
      <c r="Y195" s="26">
        <f t="shared" si="17"/>
        <v>0.1279477887464663</v>
      </c>
    </row>
    <row r="196" spans="1:25" ht="12.75">
      <c r="A196" s="3">
        <f t="shared" si="15"/>
        <v>35890</v>
      </c>
      <c r="B196" s="13">
        <f t="shared" si="18"/>
        <v>5</v>
      </c>
      <c r="C196" s="3">
        <v>35890</v>
      </c>
      <c r="D196" s="32"/>
      <c r="E196" s="32">
        <v>213</v>
      </c>
      <c r="F196" s="32">
        <v>97.6</v>
      </c>
      <c r="G196" s="33">
        <v>168.4</v>
      </c>
      <c r="H196" s="32">
        <v>125.5</v>
      </c>
      <c r="I196" s="32">
        <v>103.3</v>
      </c>
      <c r="J196" s="32">
        <v>79.7</v>
      </c>
      <c r="K196" s="33">
        <v>107.8</v>
      </c>
      <c r="L196" s="32">
        <v>121.7</v>
      </c>
      <c r="M196" s="32">
        <v>113.5</v>
      </c>
      <c r="N196" s="32">
        <v>74.3</v>
      </c>
      <c r="O196" s="33">
        <v>128.3</v>
      </c>
      <c r="P196" s="32">
        <v>71.5</v>
      </c>
      <c r="Q196" s="32">
        <v>48.2</v>
      </c>
      <c r="R196" s="32">
        <v>89</v>
      </c>
      <c r="S196" s="33">
        <v>104.5</v>
      </c>
      <c r="T196" s="32">
        <v>137.7</v>
      </c>
      <c r="U196" s="34">
        <v>121.6</v>
      </c>
      <c r="V196" s="34">
        <v>130.6</v>
      </c>
      <c r="W196" s="41">
        <f t="shared" si="16"/>
        <v>110.32631578947367</v>
      </c>
      <c r="X196" s="26">
        <f t="shared" si="12"/>
        <v>0.13972524212954013</v>
      </c>
      <c r="Y196" s="26">
        <f t="shared" si="17"/>
        <v>0.13111169514854285</v>
      </c>
    </row>
    <row r="197" spans="1:25" ht="12.75">
      <c r="A197" s="3">
        <f t="shared" si="15"/>
        <v>35891</v>
      </c>
      <c r="B197" s="13">
        <f t="shared" si="18"/>
        <v>6</v>
      </c>
      <c r="C197" s="3">
        <v>35891</v>
      </c>
      <c r="D197" s="32"/>
      <c r="E197" s="32">
        <v>204</v>
      </c>
      <c r="F197" s="32">
        <v>116.5</v>
      </c>
      <c r="G197" s="33">
        <v>127</v>
      </c>
      <c r="H197" s="32">
        <v>112</v>
      </c>
      <c r="I197" s="32">
        <v>99</v>
      </c>
      <c r="J197" s="32">
        <v>82.4</v>
      </c>
      <c r="K197" s="33">
        <v>112.9</v>
      </c>
      <c r="L197" s="32">
        <v>118.1</v>
      </c>
      <c r="M197" s="32">
        <v>112</v>
      </c>
      <c r="N197" s="32">
        <v>72.4</v>
      </c>
      <c r="O197" s="33">
        <v>133</v>
      </c>
      <c r="P197" s="32">
        <v>71.5</v>
      </c>
      <c r="Q197" s="32">
        <v>56.9</v>
      </c>
      <c r="R197" s="32">
        <v>87.1</v>
      </c>
      <c r="S197" s="33">
        <v>119.3</v>
      </c>
      <c r="T197" s="32">
        <v>137.7</v>
      </c>
      <c r="U197" s="34">
        <v>243.5</v>
      </c>
      <c r="V197" s="34">
        <v>128.3</v>
      </c>
      <c r="W197" s="41">
        <f t="shared" si="16"/>
        <v>110.66842105263157</v>
      </c>
      <c r="X197" s="26">
        <f t="shared" si="12"/>
        <v>0.14015850902861562</v>
      </c>
      <c r="Y197" s="26">
        <f t="shared" si="17"/>
        <v>0.13460888378067745</v>
      </c>
    </row>
    <row r="198" spans="1:25" ht="12.75">
      <c r="A198" s="3">
        <f t="shared" si="15"/>
        <v>35892</v>
      </c>
      <c r="B198" s="13">
        <f t="shared" si="18"/>
        <v>7</v>
      </c>
      <c r="C198" s="3">
        <v>35892</v>
      </c>
      <c r="D198" s="32">
        <v>122</v>
      </c>
      <c r="E198" s="32">
        <v>161</v>
      </c>
      <c r="F198" s="32">
        <v>116.5</v>
      </c>
      <c r="G198" s="33">
        <v>103.3</v>
      </c>
      <c r="H198" s="32">
        <v>107.6</v>
      </c>
      <c r="I198" s="32">
        <v>99</v>
      </c>
      <c r="J198" s="32">
        <v>83.7</v>
      </c>
      <c r="K198" s="33">
        <v>147.3</v>
      </c>
      <c r="L198" s="32">
        <v>118.1</v>
      </c>
      <c r="M198" s="32">
        <v>112</v>
      </c>
      <c r="N198" s="32">
        <v>70.5</v>
      </c>
      <c r="O198" s="33">
        <v>126.1</v>
      </c>
      <c r="P198" s="32">
        <v>71.5</v>
      </c>
      <c r="Q198" s="32">
        <v>63.2</v>
      </c>
      <c r="R198" s="32">
        <v>81.8</v>
      </c>
      <c r="S198" s="33">
        <v>160.2</v>
      </c>
      <c r="T198" s="32">
        <v>150</v>
      </c>
      <c r="U198" s="34">
        <v>267.6</v>
      </c>
      <c r="V198" s="34">
        <v>128.3</v>
      </c>
      <c r="W198" s="41">
        <f t="shared" si="16"/>
        <v>107.74736842105261</v>
      </c>
      <c r="X198" s="26">
        <f t="shared" si="12"/>
        <v>0.13645907627497117</v>
      </c>
      <c r="Y198" s="26">
        <f t="shared" si="17"/>
        <v>0.13794265831620106</v>
      </c>
    </row>
    <row r="199" spans="1:25" ht="12.75">
      <c r="A199" s="3">
        <f t="shared" si="15"/>
        <v>35893</v>
      </c>
      <c r="B199" s="13">
        <f t="shared" si="18"/>
        <v>8</v>
      </c>
      <c r="C199" s="3">
        <v>35893</v>
      </c>
      <c r="D199" s="32">
        <v>127</v>
      </c>
      <c r="E199" s="32">
        <v>156</v>
      </c>
      <c r="F199" s="32">
        <v>107.6</v>
      </c>
      <c r="G199" s="33">
        <v>87.8</v>
      </c>
      <c r="H199" s="32">
        <v>104.7</v>
      </c>
      <c r="I199" s="32">
        <v>93.4</v>
      </c>
      <c r="J199" s="32">
        <v>96.2</v>
      </c>
      <c r="K199" s="33">
        <v>189.8</v>
      </c>
      <c r="L199" s="32">
        <v>116.4</v>
      </c>
      <c r="M199" s="32">
        <v>107.6</v>
      </c>
      <c r="N199" s="32">
        <v>69.6</v>
      </c>
      <c r="O199" s="33">
        <v>112.9</v>
      </c>
      <c r="P199" s="32">
        <v>76.2</v>
      </c>
      <c r="Q199" s="32">
        <v>66.8</v>
      </c>
      <c r="R199" s="32">
        <v>80</v>
      </c>
      <c r="S199" s="33">
        <v>179.2</v>
      </c>
      <c r="T199" s="32">
        <v>187.6</v>
      </c>
      <c r="U199" s="34">
        <v>243.5</v>
      </c>
      <c r="V199" s="34">
        <v>147.5</v>
      </c>
      <c r="W199" s="41">
        <f t="shared" si="16"/>
        <v>104.26842105263157</v>
      </c>
      <c r="X199" s="26">
        <f t="shared" si="12"/>
        <v>0.13205308519360365</v>
      </c>
      <c r="Y199" s="26">
        <f t="shared" si="17"/>
        <v>0.13696661749960246</v>
      </c>
    </row>
    <row r="200" spans="1:25" ht="12.75">
      <c r="A200" s="3">
        <f t="shared" si="15"/>
        <v>35894</v>
      </c>
      <c r="B200" s="13">
        <f t="shared" si="18"/>
        <v>9</v>
      </c>
      <c r="C200" s="3">
        <v>35894</v>
      </c>
      <c r="D200" s="32">
        <v>127</v>
      </c>
      <c r="E200" s="32">
        <v>163</v>
      </c>
      <c r="F200" s="32">
        <v>103.3</v>
      </c>
      <c r="G200" s="33">
        <v>78.3</v>
      </c>
      <c r="H200" s="32">
        <v>112</v>
      </c>
      <c r="I200" s="32">
        <v>92</v>
      </c>
      <c r="J200" s="32">
        <v>97.6</v>
      </c>
      <c r="K200" s="33">
        <v>249.6</v>
      </c>
      <c r="L200" s="32">
        <v>112.9</v>
      </c>
      <c r="M200" s="32">
        <v>103.3</v>
      </c>
      <c r="N200" s="32">
        <v>70.5</v>
      </c>
      <c r="O200" s="33">
        <v>117.2</v>
      </c>
      <c r="P200" s="32">
        <v>73.4</v>
      </c>
      <c r="Q200" s="32">
        <v>67.8</v>
      </c>
      <c r="R200" s="32">
        <v>83.5</v>
      </c>
      <c r="S200" s="33">
        <v>162.9</v>
      </c>
      <c r="T200" s="32">
        <v>184.8</v>
      </c>
      <c r="U200" s="34">
        <v>230.3</v>
      </c>
      <c r="V200" s="34">
        <v>152.5</v>
      </c>
      <c r="W200" s="41">
        <f t="shared" si="16"/>
        <v>106.37368421052629</v>
      </c>
      <c r="X200" s="26">
        <f t="shared" si="12"/>
        <v>0.1347193430340681</v>
      </c>
      <c r="Y200" s="26">
        <f t="shared" si="17"/>
        <v>0.13663238303460137</v>
      </c>
    </row>
    <row r="201" spans="1:25" ht="12.75">
      <c r="A201" s="3">
        <f t="shared" si="15"/>
        <v>35895</v>
      </c>
      <c r="B201" s="13">
        <f t="shared" si="18"/>
        <v>10</v>
      </c>
      <c r="C201" s="3">
        <v>35895</v>
      </c>
      <c r="D201" s="32">
        <v>122</v>
      </c>
      <c r="E201" s="32">
        <v>166</v>
      </c>
      <c r="F201" s="32">
        <v>99</v>
      </c>
      <c r="G201" s="33">
        <v>78.3</v>
      </c>
      <c r="H201" s="32">
        <v>110.5</v>
      </c>
      <c r="I201" s="32">
        <v>92</v>
      </c>
      <c r="J201" s="32">
        <v>94.8</v>
      </c>
      <c r="K201" s="33">
        <v>324.4</v>
      </c>
      <c r="L201" s="32">
        <v>111.2</v>
      </c>
      <c r="M201" s="32">
        <v>101.8</v>
      </c>
      <c r="N201" s="32">
        <v>69.6</v>
      </c>
      <c r="O201" s="33">
        <v>137.7</v>
      </c>
      <c r="P201" s="32">
        <v>72.4</v>
      </c>
      <c r="Q201" s="32">
        <v>71.5</v>
      </c>
      <c r="R201" s="32">
        <v>94.6</v>
      </c>
      <c r="S201" s="33">
        <v>145</v>
      </c>
      <c r="T201" s="32">
        <v>176.4</v>
      </c>
      <c r="U201" s="34">
        <v>217.6</v>
      </c>
      <c r="V201" s="34">
        <v>147.5</v>
      </c>
      <c r="W201" s="41">
        <f t="shared" si="16"/>
        <v>122.30000000000001</v>
      </c>
      <c r="X201" s="26">
        <f aca="true" t="shared" si="19" ref="X201:X248">+W201/$W$249</f>
        <v>0.1548895835971818</v>
      </c>
      <c r="Y201" s="26">
        <f t="shared" si="17"/>
        <v>0.13896154970523567</v>
      </c>
    </row>
    <row r="202" spans="1:25" ht="12.75">
      <c r="A202" s="3">
        <f t="shared" si="15"/>
        <v>35896</v>
      </c>
      <c r="B202" s="13">
        <f t="shared" si="18"/>
        <v>11</v>
      </c>
      <c r="C202" s="3">
        <v>35896</v>
      </c>
      <c r="D202" s="32">
        <v>118</v>
      </c>
      <c r="E202" s="32">
        <v>153</v>
      </c>
      <c r="F202" s="32">
        <v>94.8</v>
      </c>
      <c r="G202" s="33">
        <v>67.9</v>
      </c>
      <c r="H202" s="32">
        <v>109.1</v>
      </c>
      <c r="I202" s="32">
        <v>97.6</v>
      </c>
      <c r="J202" s="32">
        <v>93.4</v>
      </c>
      <c r="K202" s="33">
        <v>342</v>
      </c>
      <c r="L202" s="32">
        <v>104.5</v>
      </c>
      <c r="M202" s="32">
        <v>101.8</v>
      </c>
      <c r="N202" s="32">
        <v>68.7</v>
      </c>
      <c r="O202" s="33">
        <v>160.2</v>
      </c>
      <c r="P202" s="32">
        <v>70.5</v>
      </c>
      <c r="Q202" s="32">
        <v>77.1</v>
      </c>
      <c r="R202" s="32">
        <v>128.3</v>
      </c>
      <c r="S202" s="33">
        <v>135.3</v>
      </c>
      <c r="T202" s="32">
        <v>173.6</v>
      </c>
      <c r="U202" s="34">
        <v>205.3</v>
      </c>
      <c r="V202" s="34">
        <v>142.5</v>
      </c>
      <c r="W202" s="41">
        <f t="shared" si="16"/>
        <v>125.65789473684211</v>
      </c>
      <c r="X202" s="26">
        <f t="shared" si="19"/>
        <v>0.15914226485272262</v>
      </c>
      <c r="Y202" s="26">
        <f t="shared" si="17"/>
        <v>0.142449586301529</v>
      </c>
    </row>
    <row r="203" spans="1:25" ht="12.75">
      <c r="A203" s="3">
        <f t="shared" si="15"/>
        <v>35897</v>
      </c>
      <c r="B203" s="13">
        <f t="shared" si="18"/>
        <v>12</v>
      </c>
      <c r="C203" s="3">
        <v>35897</v>
      </c>
      <c r="D203" s="32">
        <v>116</v>
      </c>
      <c r="E203" s="32">
        <v>132</v>
      </c>
      <c r="F203" s="32">
        <v>90.6</v>
      </c>
      <c r="G203" s="33">
        <v>62.9</v>
      </c>
      <c r="H203" s="32">
        <v>104.7</v>
      </c>
      <c r="I203" s="32">
        <v>103.3</v>
      </c>
      <c r="J203" s="32">
        <v>89.2</v>
      </c>
      <c r="K203" s="33">
        <v>321</v>
      </c>
      <c r="L203" s="32">
        <v>107.8</v>
      </c>
      <c r="M203" s="32">
        <v>103.3</v>
      </c>
      <c r="N203" s="32">
        <v>69.6</v>
      </c>
      <c r="O203" s="33">
        <v>196.4</v>
      </c>
      <c r="P203" s="32">
        <v>70.5</v>
      </c>
      <c r="Q203" s="32">
        <v>85.3</v>
      </c>
      <c r="R203" s="32">
        <v>190.5</v>
      </c>
      <c r="S203" s="33">
        <v>137.7</v>
      </c>
      <c r="T203" s="32">
        <v>170.9</v>
      </c>
      <c r="U203" s="34">
        <v>193.4</v>
      </c>
      <c r="V203" s="34">
        <v>108.6</v>
      </c>
      <c r="W203" s="41">
        <f t="shared" si="16"/>
        <v>121.24736842105264</v>
      </c>
      <c r="X203" s="26">
        <f t="shared" si="19"/>
        <v>0.15355645467694956</v>
      </c>
      <c r="Y203" s="26">
        <f t="shared" si="17"/>
        <v>0.14442547380830179</v>
      </c>
    </row>
    <row r="204" spans="1:25" ht="12.75">
      <c r="A204" s="3">
        <f t="shared" si="15"/>
        <v>35898</v>
      </c>
      <c r="B204" s="13">
        <f t="shared" si="18"/>
        <v>13</v>
      </c>
      <c r="C204" s="3">
        <v>35898</v>
      </c>
      <c r="D204" s="32">
        <v>126</v>
      </c>
      <c r="E204" s="32">
        <v>119</v>
      </c>
      <c r="F204" s="32">
        <v>89.2</v>
      </c>
      <c r="G204" s="33">
        <v>55.5</v>
      </c>
      <c r="H204" s="32">
        <v>100.4</v>
      </c>
      <c r="I204" s="32">
        <v>107.6</v>
      </c>
      <c r="J204" s="32">
        <v>94.8</v>
      </c>
      <c r="K204" s="33">
        <v>300.6</v>
      </c>
      <c r="L204" s="32">
        <v>111.2</v>
      </c>
      <c r="M204" s="32">
        <v>90.6</v>
      </c>
      <c r="N204" s="32">
        <v>71.5</v>
      </c>
      <c r="O204" s="33">
        <v>292.9</v>
      </c>
      <c r="P204" s="32">
        <v>68.7</v>
      </c>
      <c r="Q204" s="32">
        <v>119.3</v>
      </c>
      <c r="R204" s="32">
        <v>271.1</v>
      </c>
      <c r="S204" s="33">
        <v>150</v>
      </c>
      <c r="T204" s="32">
        <v>155.1</v>
      </c>
      <c r="U204" s="34">
        <v>223.9</v>
      </c>
      <c r="V204" s="34">
        <v>96.6</v>
      </c>
      <c r="W204" s="41">
        <f t="shared" si="16"/>
        <v>120.37894736842107</v>
      </c>
      <c r="X204" s="26">
        <f t="shared" si="19"/>
        <v>0.15245662331775797</v>
      </c>
      <c r="Y204" s="26">
        <f t="shared" si="17"/>
        <v>0.14618234727817928</v>
      </c>
    </row>
    <row r="205" spans="1:25" ht="12.75">
      <c r="A205" s="3">
        <f t="shared" si="15"/>
        <v>35899</v>
      </c>
      <c r="B205" s="13">
        <f t="shared" si="18"/>
        <v>14</v>
      </c>
      <c r="C205" s="3">
        <v>35899</v>
      </c>
      <c r="D205" s="32">
        <v>134</v>
      </c>
      <c r="E205" s="32">
        <v>174</v>
      </c>
      <c r="F205" s="32">
        <v>89.2</v>
      </c>
      <c r="G205" s="33">
        <v>49.6</v>
      </c>
      <c r="H205" s="32">
        <v>99</v>
      </c>
      <c r="I205" s="32">
        <v>107.6</v>
      </c>
      <c r="J205" s="32">
        <v>101.8</v>
      </c>
      <c r="K205" s="33">
        <v>277.7</v>
      </c>
      <c r="L205" s="32">
        <v>111.2</v>
      </c>
      <c r="M205" s="32">
        <v>70.5</v>
      </c>
      <c r="N205" s="32">
        <v>71.5</v>
      </c>
      <c r="O205" s="33">
        <v>308.1</v>
      </c>
      <c r="P205" s="32">
        <v>67.8</v>
      </c>
      <c r="Q205" s="32">
        <v>170.9</v>
      </c>
      <c r="R205" s="32">
        <v>267.6</v>
      </c>
      <c r="S205" s="33">
        <v>187.6</v>
      </c>
      <c r="T205" s="32">
        <v>150</v>
      </c>
      <c r="U205" s="34">
        <v>243.5</v>
      </c>
      <c r="V205" s="34">
        <v>106.6</v>
      </c>
      <c r="W205" s="41">
        <f t="shared" si="16"/>
        <v>116.40526315789472</v>
      </c>
      <c r="X205" s="26">
        <f t="shared" si="19"/>
        <v>0.14742406164388128</v>
      </c>
      <c r="Y205" s="26">
        <f t="shared" si="17"/>
        <v>0.14774877375945214</v>
      </c>
    </row>
    <row r="206" spans="1:25" ht="12.75">
      <c r="A206" s="3">
        <f t="shared" si="15"/>
        <v>35900</v>
      </c>
      <c r="B206" s="13">
        <f t="shared" si="18"/>
        <v>15</v>
      </c>
      <c r="C206" s="3">
        <v>35900</v>
      </c>
      <c r="D206" s="32">
        <v>158</v>
      </c>
      <c r="E206" s="32">
        <v>213</v>
      </c>
      <c r="F206" s="32">
        <v>89.2</v>
      </c>
      <c r="G206" s="33">
        <v>47.2</v>
      </c>
      <c r="H206" s="32">
        <v>99</v>
      </c>
      <c r="I206" s="32">
        <v>104.7</v>
      </c>
      <c r="J206" s="32">
        <v>101.8</v>
      </c>
      <c r="K206" s="33">
        <v>258.8</v>
      </c>
      <c r="L206" s="32">
        <v>111.2</v>
      </c>
      <c r="M206" s="32">
        <v>57.9</v>
      </c>
      <c r="N206" s="32">
        <v>56</v>
      </c>
      <c r="O206" s="33">
        <v>250.2</v>
      </c>
      <c r="P206" s="32">
        <v>66.8</v>
      </c>
      <c r="Q206" s="32">
        <v>205.3</v>
      </c>
      <c r="R206" s="32">
        <v>193.4</v>
      </c>
      <c r="S206" s="33">
        <v>165.5</v>
      </c>
      <c r="T206" s="32">
        <v>137.7</v>
      </c>
      <c r="U206" s="34">
        <v>289.2</v>
      </c>
      <c r="V206" s="34">
        <v>102.5</v>
      </c>
      <c r="W206" s="41">
        <f t="shared" si="16"/>
        <v>117.70526315789472</v>
      </c>
      <c r="X206" s="26">
        <f t="shared" si="19"/>
        <v>0.1490704758603681</v>
      </c>
      <c r="Y206" s="26">
        <f t="shared" si="17"/>
        <v>0.15017982956898993</v>
      </c>
    </row>
    <row r="207" spans="1:25" ht="12.75">
      <c r="A207" s="3">
        <f t="shared" si="15"/>
        <v>35901</v>
      </c>
      <c r="B207" s="13">
        <f t="shared" si="18"/>
        <v>16</v>
      </c>
      <c r="C207" s="3">
        <v>35901</v>
      </c>
      <c r="D207" s="32">
        <v>210</v>
      </c>
      <c r="E207" s="32">
        <v>219</v>
      </c>
      <c r="F207" s="32">
        <v>71.8</v>
      </c>
      <c r="G207" s="33">
        <v>47.2</v>
      </c>
      <c r="H207" s="32">
        <v>92</v>
      </c>
      <c r="I207" s="32">
        <v>106.2</v>
      </c>
      <c r="J207" s="32">
        <v>101.8</v>
      </c>
      <c r="K207" s="33">
        <v>225.8</v>
      </c>
      <c r="L207" s="32">
        <v>118.1</v>
      </c>
      <c r="M207" s="32">
        <v>46.1</v>
      </c>
      <c r="N207" s="32">
        <v>44.8</v>
      </c>
      <c r="O207" s="33">
        <v>230.3</v>
      </c>
      <c r="P207" s="32">
        <v>67.8</v>
      </c>
      <c r="Q207" s="32">
        <v>128.3</v>
      </c>
      <c r="R207" s="32">
        <v>142.5</v>
      </c>
      <c r="S207" s="33">
        <v>126.1</v>
      </c>
      <c r="T207" s="32">
        <v>135.3</v>
      </c>
      <c r="U207" s="34">
        <v>292.9</v>
      </c>
      <c r="V207" s="34">
        <v>102.5</v>
      </c>
      <c r="W207" s="41">
        <f t="shared" si="16"/>
        <v>116.86315789473684</v>
      </c>
      <c r="X207" s="26">
        <f t="shared" si="19"/>
        <v>0.1480039727241823</v>
      </c>
      <c r="Y207" s="26">
        <f t="shared" si="17"/>
        <v>0.1520776338104348</v>
      </c>
    </row>
    <row r="208" spans="1:25" ht="12.75">
      <c r="A208" s="3">
        <f t="shared" si="15"/>
        <v>35902</v>
      </c>
      <c r="B208" s="13">
        <f t="shared" si="18"/>
        <v>17</v>
      </c>
      <c r="C208" s="3">
        <v>35902</v>
      </c>
      <c r="D208" s="32">
        <v>210</v>
      </c>
      <c r="E208" s="32">
        <v>210</v>
      </c>
      <c r="F208" s="32">
        <v>51.9</v>
      </c>
      <c r="G208" s="33">
        <v>71.8</v>
      </c>
      <c r="H208" s="32">
        <v>82.4</v>
      </c>
      <c r="I208" s="32">
        <v>122.4</v>
      </c>
      <c r="J208" s="32">
        <v>66.6</v>
      </c>
      <c r="K208" s="33">
        <v>223</v>
      </c>
      <c r="L208" s="32">
        <v>149.7</v>
      </c>
      <c r="M208" s="32">
        <v>47.2</v>
      </c>
      <c r="N208" s="32">
        <v>49</v>
      </c>
      <c r="O208" s="33">
        <v>193.4</v>
      </c>
      <c r="P208" s="32">
        <v>72.4</v>
      </c>
      <c r="Q208" s="32">
        <v>81.8</v>
      </c>
      <c r="R208" s="32">
        <v>126.1</v>
      </c>
      <c r="S208" s="33">
        <v>112.9</v>
      </c>
      <c r="T208" s="32">
        <v>152.5</v>
      </c>
      <c r="U208" s="34">
        <v>257.1</v>
      </c>
      <c r="V208" s="34">
        <v>110.7</v>
      </c>
      <c r="W208" s="41">
        <f t="shared" si="16"/>
        <v>129.73157894736843</v>
      </c>
      <c r="X208" s="26">
        <f t="shared" si="19"/>
        <v>0.16430147377402135</v>
      </c>
      <c r="Y208" s="26">
        <f t="shared" si="17"/>
        <v>0.1534221895499833</v>
      </c>
    </row>
    <row r="209" spans="1:25" ht="12.75">
      <c r="A209" s="3">
        <f t="shared" si="15"/>
        <v>35903</v>
      </c>
      <c r="B209" s="13">
        <f t="shared" si="18"/>
        <v>18</v>
      </c>
      <c r="C209" s="3">
        <v>35903</v>
      </c>
      <c r="D209" s="32">
        <v>187</v>
      </c>
      <c r="E209" s="32">
        <v>213</v>
      </c>
      <c r="F209" s="32">
        <v>46.1</v>
      </c>
      <c r="G209" s="33">
        <v>89.2</v>
      </c>
      <c r="H209" s="32">
        <v>93.4</v>
      </c>
      <c r="I209" s="32">
        <v>158.2</v>
      </c>
      <c r="J209" s="32">
        <v>46.1</v>
      </c>
      <c r="K209" s="33">
        <v>208.8</v>
      </c>
      <c r="L209" s="32">
        <v>189.8</v>
      </c>
      <c r="M209" s="32">
        <v>46.1</v>
      </c>
      <c r="N209" s="32">
        <v>64.1</v>
      </c>
      <c r="O209" s="33">
        <v>182</v>
      </c>
      <c r="P209" s="32">
        <v>81.8</v>
      </c>
      <c r="Q209" s="32">
        <v>83.5</v>
      </c>
      <c r="R209" s="32">
        <v>121.6</v>
      </c>
      <c r="S209" s="33">
        <v>98.5</v>
      </c>
      <c r="T209" s="32">
        <v>160.2</v>
      </c>
      <c r="U209" s="34">
        <v>211.4</v>
      </c>
      <c r="V209" s="34">
        <v>115</v>
      </c>
      <c r="W209" s="41">
        <f t="shared" si="16"/>
        <v>144.34736842105264</v>
      </c>
      <c r="X209" s="26">
        <f t="shared" si="19"/>
        <v>0.18281196883144588</v>
      </c>
      <c r="Y209" s="26">
        <f t="shared" si="17"/>
        <v>0.15680357583265805</v>
      </c>
    </row>
    <row r="210" spans="1:25" ht="12.75">
      <c r="A210" s="3">
        <f t="shared" si="15"/>
        <v>35904</v>
      </c>
      <c r="B210" s="13">
        <f t="shared" si="18"/>
        <v>19</v>
      </c>
      <c r="C210" s="3">
        <v>35904</v>
      </c>
      <c r="D210" s="32">
        <v>190</v>
      </c>
      <c r="E210" s="32">
        <v>219</v>
      </c>
      <c r="F210" s="32">
        <v>43.8</v>
      </c>
      <c r="G210" s="33">
        <v>82.4</v>
      </c>
      <c r="H210" s="32">
        <v>87.8</v>
      </c>
      <c r="I210" s="32">
        <v>158.2</v>
      </c>
      <c r="J210" s="32">
        <v>47.2</v>
      </c>
      <c r="K210" s="33">
        <v>200.5</v>
      </c>
      <c r="L210" s="32">
        <v>220.1</v>
      </c>
      <c r="M210" s="32">
        <v>43.8</v>
      </c>
      <c r="N210" s="32">
        <v>115</v>
      </c>
      <c r="O210" s="33">
        <v>211.4</v>
      </c>
      <c r="P210" s="32">
        <v>106.6</v>
      </c>
      <c r="Q210" s="32">
        <v>85.3</v>
      </c>
      <c r="R210" s="32">
        <v>119.3</v>
      </c>
      <c r="S210" s="33">
        <v>81.8</v>
      </c>
      <c r="T210" s="32">
        <v>160.2</v>
      </c>
      <c r="U210" s="34">
        <v>182</v>
      </c>
      <c r="V210" s="34">
        <v>108.6</v>
      </c>
      <c r="W210" s="41">
        <f t="shared" si="16"/>
        <v>152.6105263157895</v>
      </c>
      <c r="X210" s="26">
        <f t="shared" si="19"/>
        <v>0.19327703085526893</v>
      </c>
      <c r="Y210" s="26">
        <f t="shared" si="17"/>
        <v>0.16247794385813227</v>
      </c>
    </row>
    <row r="211" spans="1:25" ht="12.75">
      <c r="A211" s="3">
        <f t="shared" si="15"/>
        <v>35905</v>
      </c>
      <c r="B211" s="13">
        <f t="shared" si="18"/>
        <v>20</v>
      </c>
      <c r="C211" s="3">
        <v>35905</v>
      </c>
      <c r="D211" s="32">
        <v>228</v>
      </c>
      <c r="E211" s="32">
        <v>231</v>
      </c>
      <c r="F211" s="32">
        <v>43.8</v>
      </c>
      <c r="G211" s="33">
        <v>78.3</v>
      </c>
      <c r="H211" s="32">
        <v>60.4</v>
      </c>
      <c r="I211" s="32">
        <v>184.4</v>
      </c>
      <c r="J211" s="32">
        <v>43.8</v>
      </c>
      <c r="K211" s="33">
        <v>192.4</v>
      </c>
      <c r="L211" s="32">
        <v>280.9</v>
      </c>
      <c r="M211" s="32">
        <v>40.5</v>
      </c>
      <c r="N211" s="32">
        <v>130.6</v>
      </c>
      <c r="O211" s="33">
        <v>236.9</v>
      </c>
      <c r="P211" s="32">
        <v>106.6</v>
      </c>
      <c r="Q211" s="32">
        <v>65.9</v>
      </c>
      <c r="R211" s="32">
        <v>117.2</v>
      </c>
      <c r="S211" s="33">
        <v>77.1</v>
      </c>
      <c r="T211" s="32">
        <v>160.2</v>
      </c>
      <c r="U211" s="34">
        <v>168.2</v>
      </c>
      <c r="V211" s="34">
        <v>104.5</v>
      </c>
      <c r="W211" s="41">
        <f t="shared" si="16"/>
        <v>160.14736842105265</v>
      </c>
      <c r="X211" s="26">
        <f t="shared" si="19"/>
        <v>0.20282223392413168</v>
      </c>
      <c r="Y211" s="26">
        <f t="shared" si="17"/>
        <v>0.16967303108761422</v>
      </c>
    </row>
    <row r="212" spans="1:25" ht="12.75">
      <c r="A212" s="3">
        <f t="shared" si="15"/>
        <v>35906</v>
      </c>
      <c r="B212" s="13">
        <f t="shared" si="18"/>
        <v>21</v>
      </c>
      <c r="C212" s="3">
        <v>35906</v>
      </c>
      <c r="D212" s="32">
        <v>275</v>
      </c>
      <c r="E212" s="32">
        <v>265</v>
      </c>
      <c r="F212" s="32">
        <v>50.7</v>
      </c>
      <c r="G212" s="33">
        <v>89.2</v>
      </c>
      <c r="H212" s="32">
        <v>43.8</v>
      </c>
      <c r="I212" s="32">
        <v>215.6</v>
      </c>
      <c r="J212" s="32">
        <v>36.1</v>
      </c>
      <c r="K212" s="33">
        <v>184.5</v>
      </c>
      <c r="L212" s="32">
        <v>331.4</v>
      </c>
      <c r="M212" s="32">
        <v>41.6</v>
      </c>
      <c r="N212" s="32">
        <v>121.6</v>
      </c>
      <c r="O212" s="33">
        <v>246.9</v>
      </c>
      <c r="P212" s="32">
        <v>102.5</v>
      </c>
      <c r="Q212" s="32">
        <v>66.8</v>
      </c>
      <c r="R212" s="32">
        <v>117.2</v>
      </c>
      <c r="S212" s="33">
        <v>70.5</v>
      </c>
      <c r="T212" s="32">
        <v>157.6</v>
      </c>
      <c r="U212" s="34">
        <v>184.8</v>
      </c>
      <c r="V212" s="34">
        <v>108.6</v>
      </c>
      <c r="W212" s="41">
        <f t="shared" si="16"/>
        <v>151.79999999999998</v>
      </c>
      <c r="X212" s="26">
        <f t="shared" si="19"/>
        <v>0.19225052158669004</v>
      </c>
      <c r="Y212" s="26">
        <f t="shared" si="17"/>
        <v>0.17607681107944403</v>
      </c>
    </row>
    <row r="213" spans="1:25" ht="12.75">
      <c r="A213" s="3">
        <f t="shared" si="15"/>
        <v>35907</v>
      </c>
      <c r="B213" s="13">
        <f t="shared" si="18"/>
        <v>22</v>
      </c>
      <c r="C213" s="3">
        <v>35907</v>
      </c>
      <c r="D213" s="32">
        <v>309</v>
      </c>
      <c r="E213" s="32">
        <v>335</v>
      </c>
      <c r="F213" s="32">
        <v>62.9</v>
      </c>
      <c r="G213" s="33">
        <v>93.4</v>
      </c>
      <c r="H213" s="32">
        <v>45</v>
      </c>
      <c r="I213" s="32">
        <v>309.4</v>
      </c>
      <c r="J213" s="32">
        <v>35.1</v>
      </c>
      <c r="K213" s="33">
        <v>179.3</v>
      </c>
      <c r="L213" s="32">
        <v>294</v>
      </c>
      <c r="M213" s="32">
        <v>53.1</v>
      </c>
      <c r="N213" s="32">
        <v>102.5</v>
      </c>
      <c r="O213" s="33">
        <v>274.7</v>
      </c>
      <c r="P213" s="32">
        <v>98.5</v>
      </c>
      <c r="Q213" s="32">
        <v>61.4</v>
      </c>
      <c r="R213" s="32">
        <v>135.3</v>
      </c>
      <c r="S213" s="33">
        <v>64.1</v>
      </c>
      <c r="T213" s="32">
        <v>150</v>
      </c>
      <c r="U213" s="34">
        <v>243.5</v>
      </c>
      <c r="V213" s="34">
        <v>106.6</v>
      </c>
      <c r="W213" s="41">
        <f t="shared" si="16"/>
        <v>145.65263157894736</v>
      </c>
      <c r="X213" s="26">
        <f t="shared" si="19"/>
        <v>0.18446504869253383</v>
      </c>
      <c r="Y213" s="26">
        <f t="shared" si="17"/>
        <v>0.18113317862689632</v>
      </c>
    </row>
    <row r="214" spans="1:25" ht="12.75">
      <c r="A214" s="3">
        <f t="shared" si="15"/>
        <v>35908</v>
      </c>
      <c r="B214" s="13">
        <f t="shared" si="18"/>
        <v>23</v>
      </c>
      <c r="C214" s="3">
        <v>35908</v>
      </c>
      <c r="D214" s="32">
        <v>296</v>
      </c>
      <c r="E214" s="32">
        <v>372</v>
      </c>
      <c r="F214" s="32">
        <v>77</v>
      </c>
      <c r="G214" s="33">
        <v>87.8</v>
      </c>
      <c r="H214" s="32">
        <v>42.7</v>
      </c>
      <c r="I214" s="39">
        <v>364.5</v>
      </c>
      <c r="J214" s="32">
        <v>35.1</v>
      </c>
      <c r="K214" s="33">
        <v>176.7</v>
      </c>
      <c r="L214" s="32">
        <v>265</v>
      </c>
      <c r="M214" s="32">
        <v>78.3</v>
      </c>
      <c r="N214" s="32">
        <v>83.5</v>
      </c>
      <c r="O214" s="33">
        <v>278.3</v>
      </c>
      <c r="P214" s="32">
        <v>98.5</v>
      </c>
      <c r="Q214" s="32">
        <v>56.9</v>
      </c>
      <c r="R214" s="32">
        <v>179.2</v>
      </c>
      <c r="S214" s="33">
        <v>61.4</v>
      </c>
      <c r="T214" s="32">
        <v>155.1</v>
      </c>
      <c r="U214" s="34">
        <v>257.1</v>
      </c>
      <c r="V214" s="34">
        <v>106.6</v>
      </c>
      <c r="W214" s="41">
        <f t="shared" si="16"/>
        <v>140.4</v>
      </c>
      <c r="X214" s="26">
        <f t="shared" si="19"/>
        <v>0.17781273538057502</v>
      </c>
      <c r="Y214" s="26">
        <f t="shared" si="17"/>
        <v>0.18539157329209524</v>
      </c>
    </row>
    <row r="215" spans="1:25" ht="12.75">
      <c r="A215" s="3">
        <f t="shared" si="15"/>
        <v>35909</v>
      </c>
      <c r="B215" s="13">
        <f t="shared" si="18"/>
        <v>24</v>
      </c>
      <c r="C215" s="3">
        <v>35909</v>
      </c>
      <c r="D215" s="32">
        <v>259</v>
      </c>
      <c r="E215" s="32">
        <v>353</v>
      </c>
      <c r="F215" s="32">
        <v>93.4</v>
      </c>
      <c r="G215" s="33">
        <v>82.4</v>
      </c>
      <c r="H215" s="32">
        <v>42.7</v>
      </c>
      <c r="I215" s="32">
        <v>302.4</v>
      </c>
      <c r="J215" s="32">
        <v>35.1</v>
      </c>
      <c r="K215" s="33">
        <v>192.4</v>
      </c>
      <c r="L215" s="32">
        <v>240.5</v>
      </c>
      <c r="M215" s="32">
        <v>129.3</v>
      </c>
      <c r="N215" s="32">
        <v>80</v>
      </c>
      <c r="O215" s="33">
        <v>246.9</v>
      </c>
      <c r="P215" s="32">
        <v>96.6</v>
      </c>
      <c r="Q215" s="32">
        <v>54.2</v>
      </c>
      <c r="R215" s="32">
        <v>187.6</v>
      </c>
      <c r="S215" s="33">
        <v>64.1</v>
      </c>
      <c r="T215" s="32">
        <v>296.7</v>
      </c>
      <c r="U215" s="34">
        <v>250.2</v>
      </c>
      <c r="V215" s="34">
        <v>121.6</v>
      </c>
      <c r="W215" s="41">
        <f t="shared" si="16"/>
        <v>146.0105263157895</v>
      </c>
      <c r="X215" s="26">
        <f t="shared" si="19"/>
        <v>0.18491831252541283</v>
      </c>
      <c r="Y215" s="26">
        <f t="shared" si="17"/>
        <v>0.18833683597086545</v>
      </c>
    </row>
    <row r="216" spans="1:25" ht="12.75">
      <c r="A216" s="3">
        <f t="shared" si="15"/>
        <v>35910</v>
      </c>
      <c r="B216" s="13">
        <f t="shared" si="18"/>
        <v>25</v>
      </c>
      <c r="C216" s="3">
        <v>35910</v>
      </c>
      <c r="D216" s="32">
        <v>231</v>
      </c>
      <c r="E216" s="32">
        <v>309</v>
      </c>
      <c r="F216" s="32">
        <v>101.8</v>
      </c>
      <c r="G216" s="33">
        <v>79.7</v>
      </c>
      <c r="H216" s="32">
        <v>41.6</v>
      </c>
      <c r="I216" s="32">
        <v>292</v>
      </c>
      <c r="J216" s="32">
        <v>36.1</v>
      </c>
      <c r="K216" s="33">
        <v>217.2</v>
      </c>
      <c r="L216" s="32">
        <v>234.6</v>
      </c>
      <c r="M216" s="32">
        <v>145.8</v>
      </c>
      <c r="N216" s="32">
        <v>94.6</v>
      </c>
      <c r="O216" s="33">
        <v>227.1</v>
      </c>
      <c r="P216" s="32">
        <v>106.6</v>
      </c>
      <c r="Q216" s="32">
        <v>54.2</v>
      </c>
      <c r="R216" s="32">
        <v>223.9</v>
      </c>
      <c r="S216" s="33">
        <v>64.1</v>
      </c>
      <c r="T216" s="32">
        <v>339.6</v>
      </c>
      <c r="U216" s="34">
        <v>236.9</v>
      </c>
      <c r="V216" s="34">
        <v>123.8</v>
      </c>
      <c r="W216" s="41">
        <f t="shared" si="16"/>
        <v>148.3684210526316</v>
      </c>
      <c r="X216" s="26">
        <f t="shared" si="19"/>
        <v>0.18790452130673302</v>
      </c>
      <c r="Y216" s="26">
        <f t="shared" si="17"/>
        <v>0.18906434346733506</v>
      </c>
    </row>
    <row r="217" spans="1:25" ht="12.75">
      <c r="A217" s="3">
        <f t="shared" si="15"/>
        <v>35911</v>
      </c>
      <c r="B217" s="13">
        <f t="shared" si="18"/>
        <v>26</v>
      </c>
      <c r="C217" s="3">
        <v>35911</v>
      </c>
      <c r="D217" s="32">
        <v>222</v>
      </c>
      <c r="E217" s="32">
        <v>289</v>
      </c>
      <c r="F217" s="32">
        <v>92</v>
      </c>
      <c r="G217" s="33">
        <v>81</v>
      </c>
      <c r="H217" s="32">
        <v>42.7</v>
      </c>
      <c r="I217" s="32">
        <v>252.4</v>
      </c>
      <c r="J217" s="32">
        <v>36.1</v>
      </c>
      <c r="K217" s="33">
        <v>206</v>
      </c>
      <c r="L217" s="32">
        <v>249.6</v>
      </c>
      <c r="M217" s="32">
        <v>125.5</v>
      </c>
      <c r="N217" s="32">
        <v>128.3</v>
      </c>
      <c r="O217" s="33">
        <v>208.4</v>
      </c>
      <c r="P217" s="32">
        <v>145</v>
      </c>
      <c r="Q217" s="32">
        <v>50.8</v>
      </c>
      <c r="R217" s="32">
        <v>230.3</v>
      </c>
      <c r="S217" s="33">
        <v>64.1</v>
      </c>
      <c r="T217" s="32">
        <v>315.8</v>
      </c>
      <c r="U217" s="34">
        <v>230.3</v>
      </c>
      <c r="V217" s="34">
        <v>123.8</v>
      </c>
      <c r="W217" s="41">
        <f t="shared" si="16"/>
        <v>154.5894736842105</v>
      </c>
      <c r="X217" s="26">
        <f t="shared" si="19"/>
        <v>0.19578331322530546</v>
      </c>
      <c r="Y217" s="26">
        <f t="shared" si="17"/>
        <v>0.1894223838059117</v>
      </c>
    </row>
    <row r="218" spans="1:25" ht="12.75">
      <c r="A218" s="3">
        <f t="shared" si="15"/>
        <v>35912</v>
      </c>
      <c r="B218" s="13">
        <f t="shared" si="18"/>
        <v>27</v>
      </c>
      <c r="C218" s="3">
        <v>35912</v>
      </c>
      <c r="D218" s="32">
        <v>204</v>
      </c>
      <c r="E218" s="32">
        <v>265</v>
      </c>
      <c r="F218" s="32">
        <v>85.1</v>
      </c>
      <c r="G218" s="33">
        <v>87.8</v>
      </c>
      <c r="H218" s="32">
        <v>40.5</v>
      </c>
      <c r="I218" s="32">
        <v>221.5</v>
      </c>
      <c r="J218" s="32">
        <v>38.3</v>
      </c>
      <c r="K218" s="33">
        <v>195.1</v>
      </c>
      <c r="L218" s="32">
        <v>338.4</v>
      </c>
      <c r="M218" s="32">
        <v>117.9</v>
      </c>
      <c r="N218" s="32">
        <v>155.1</v>
      </c>
      <c r="O218" s="33">
        <v>202.3</v>
      </c>
      <c r="P218" s="32">
        <v>205.3</v>
      </c>
      <c r="Q218" s="32">
        <v>52.5</v>
      </c>
      <c r="R218" s="32">
        <v>214.5</v>
      </c>
      <c r="S218" s="33">
        <v>68.7</v>
      </c>
      <c r="T218" s="32">
        <v>339.6</v>
      </c>
      <c r="U218" s="34">
        <v>214.5</v>
      </c>
      <c r="V218" s="34">
        <v>137.7</v>
      </c>
      <c r="W218" s="41">
        <f t="shared" si="16"/>
        <v>171.2</v>
      </c>
      <c r="X218" s="26">
        <f t="shared" si="19"/>
        <v>0.2168200875865701</v>
      </c>
      <c r="Y218" s="26">
        <f t="shared" si="17"/>
        <v>0.19142207718626003</v>
      </c>
    </row>
    <row r="219" spans="1:25" ht="12.75">
      <c r="A219" s="3">
        <f t="shared" si="15"/>
        <v>35913</v>
      </c>
      <c r="B219" s="13">
        <f t="shared" si="18"/>
        <v>28</v>
      </c>
      <c r="C219" s="3">
        <v>35913</v>
      </c>
      <c r="D219" s="32">
        <v>187</v>
      </c>
      <c r="E219" s="32">
        <v>252</v>
      </c>
      <c r="F219" s="32">
        <v>77</v>
      </c>
      <c r="G219" s="33">
        <v>106.2</v>
      </c>
      <c r="H219" s="32">
        <v>39.4</v>
      </c>
      <c r="I219" s="32">
        <v>195.5</v>
      </c>
      <c r="J219" s="32">
        <v>40.5</v>
      </c>
      <c r="K219" s="33">
        <v>189.8</v>
      </c>
      <c r="L219" s="32">
        <v>424.7</v>
      </c>
      <c r="M219" s="32">
        <v>113.5</v>
      </c>
      <c r="N219" s="32">
        <v>147.5</v>
      </c>
      <c r="O219" s="33">
        <v>217.6</v>
      </c>
      <c r="P219" s="32">
        <v>274.7</v>
      </c>
      <c r="Q219" s="32">
        <v>50.8</v>
      </c>
      <c r="R219" s="32">
        <v>184.8</v>
      </c>
      <c r="S219" s="33">
        <v>92.7</v>
      </c>
      <c r="T219" s="32">
        <v>296.7</v>
      </c>
      <c r="U219" s="34">
        <v>199.3</v>
      </c>
      <c r="V219" s="34">
        <v>208.4</v>
      </c>
      <c r="W219" s="41">
        <f t="shared" si="16"/>
        <v>193.02105263157895</v>
      </c>
      <c r="X219" s="26">
        <f t="shared" si="19"/>
        <v>0.24445585010298426</v>
      </c>
      <c r="Y219" s="26">
        <f t="shared" si="17"/>
        <v>0.19887998126001635</v>
      </c>
    </row>
    <row r="220" spans="1:25" ht="12.75">
      <c r="A220" s="3">
        <f t="shared" si="15"/>
        <v>35914</v>
      </c>
      <c r="B220" s="13">
        <f t="shared" si="18"/>
        <v>29</v>
      </c>
      <c r="C220" s="3">
        <v>35914</v>
      </c>
      <c r="D220" s="32">
        <v>174</v>
      </c>
      <c r="E220" s="32">
        <v>228</v>
      </c>
      <c r="F220" s="32">
        <v>65.4</v>
      </c>
      <c r="G220" s="33">
        <v>112</v>
      </c>
      <c r="H220" s="32">
        <v>41.6</v>
      </c>
      <c r="I220" s="32">
        <v>165.8</v>
      </c>
      <c r="J220" s="32">
        <v>39.4</v>
      </c>
      <c r="K220" s="33">
        <v>187.1</v>
      </c>
      <c r="L220" s="32">
        <v>401.2</v>
      </c>
      <c r="M220" s="32">
        <v>120.9</v>
      </c>
      <c r="N220" s="32">
        <v>126.1</v>
      </c>
      <c r="O220" s="33">
        <v>217.6</v>
      </c>
      <c r="P220" s="32">
        <v>264</v>
      </c>
      <c r="Q220" s="32">
        <v>48.2</v>
      </c>
      <c r="R220" s="32">
        <v>165.5</v>
      </c>
      <c r="S220" s="33">
        <v>87.1</v>
      </c>
      <c r="T220" s="32">
        <v>274.7</v>
      </c>
      <c r="U220" s="34">
        <v>233.6</v>
      </c>
      <c r="V220" s="34">
        <v>227.1</v>
      </c>
      <c r="W220" s="41">
        <f t="shared" si="16"/>
        <v>206.13684210526316</v>
      </c>
      <c r="X220" s="26">
        <f t="shared" si="19"/>
        <v>0.26106663644907785</v>
      </c>
      <c r="Y220" s="26">
        <f t="shared" si="17"/>
        <v>0.20982306522523694</v>
      </c>
    </row>
    <row r="221" spans="1:25" ht="12.75">
      <c r="A221" s="3">
        <f t="shared" si="15"/>
        <v>35915</v>
      </c>
      <c r="B221" s="13">
        <f t="shared" si="18"/>
        <v>30</v>
      </c>
      <c r="C221" s="3">
        <v>35915</v>
      </c>
      <c r="D221" s="32">
        <v>174</v>
      </c>
      <c r="E221" s="32">
        <v>216</v>
      </c>
      <c r="F221" s="32">
        <v>49.6</v>
      </c>
      <c r="G221" s="33">
        <v>168.4</v>
      </c>
      <c r="H221" s="32">
        <v>53.1</v>
      </c>
      <c r="I221" s="32">
        <v>150.7</v>
      </c>
      <c r="J221" s="32">
        <v>39.4</v>
      </c>
      <c r="K221" s="33">
        <v>184.5</v>
      </c>
      <c r="L221" s="32">
        <v>374.7</v>
      </c>
      <c r="M221" s="32">
        <v>141</v>
      </c>
      <c r="N221" s="32">
        <v>100.5</v>
      </c>
      <c r="O221" s="33">
        <v>208.4</v>
      </c>
      <c r="P221" s="32">
        <v>240.2</v>
      </c>
      <c r="Q221" s="32">
        <v>51.6</v>
      </c>
      <c r="R221" s="32">
        <v>165.5</v>
      </c>
      <c r="S221" s="33">
        <v>76.2</v>
      </c>
      <c r="T221" s="32">
        <v>260.5</v>
      </c>
      <c r="U221" s="34">
        <v>315.8</v>
      </c>
      <c r="V221" s="34">
        <v>220.8</v>
      </c>
      <c r="W221" s="41">
        <f t="shared" si="16"/>
        <v>224.5</v>
      </c>
      <c r="X221" s="26">
        <f t="shared" si="19"/>
        <v>0.28432307046252914</v>
      </c>
      <c r="Y221" s="26">
        <f t="shared" si="17"/>
        <v>0.22503882737980183</v>
      </c>
    </row>
    <row r="222" spans="1:25" ht="12.75">
      <c r="A222" s="3">
        <f t="shared" si="15"/>
        <v>35916</v>
      </c>
      <c r="B222" s="13">
        <f t="shared" si="18"/>
        <v>31</v>
      </c>
      <c r="C222" s="3">
        <v>35916</v>
      </c>
      <c r="D222" s="32">
        <v>179</v>
      </c>
      <c r="E222" s="32">
        <v>210</v>
      </c>
      <c r="F222" s="32">
        <v>36.1</v>
      </c>
      <c r="G222" s="39">
        <v>195.5</v>
      </c>
      <c r="H222" s="32">
        <v>56.7</v>
      </c>
      <c r="I222" s="32">
        <v>145.8</v>
      </c>
      <c r="J222" s="32">
        <v>36.1</v>
      </c>
      <c r="K222" s="33">
        <v>187.1</v>
      </c>
      <c r="L222" s="32">
        <v>363.6</v>
      </c>
      <c r="M222" s="32">
        <v>160.7</v>
      </c>
      <c r="N222" s="32">
        <v>96.6</v>
      </c>
      <c r="O222" s="33">
        <v>208.4</v>
      </c>
      <c r="P222" s="32">
        <v>230.3</v>
      </c>
      <c r="Q222" s="32">
        <v>49</v>
      </c>
      <c r="R222" s="32">
        <v>162.9</v>
      </c>
      <c r="S222" s="33">
        <v>73.4</v>
      </c>
      <c r="T222" s="32">
        <v>243.5</v>
      </c>
      <c r="U222" s="34">
        <v>285.6</v>
      </c>
      <c r="V222" s="34">
        <v>246.9</v>
      </c>
      <c r="W222" s="41">
        <f t="shared" si="16"/>
        <v>235.52105263157893</v>
      </c>
      <c r="X222" s="26">
        <f t="shared" si="19"/>
        <v>0.2982809302573606</v>
      </c>
      <c r="Y222" s="26">
        <f t="shared" si="17"/>
        <v>0.24123348705579437</v>
      </c>
    </row>
    <row r="223" spans="1:25" ht="12.75">
      <c r="A223" s="3">
        <f t="shared" si="15"/>
        <v>35917</v>
      </c>
      <c r="B223" s="13">
        <f t="shared" si="18"/>
        <v>32</v>
      </c>
      <c r="C223" s="3">
        <v>35917</v>
      </c>
      <c r="D223" s="32">
        <v>190</v>
      </c>
      <c r="E223" s="32">
        <v>204</v>
      </c>
      <c r="F223" s="32">
        <v>35.1</v>
      </c>
      <c r="G223" s="33">
        <v>171</v>
      </c>
      <c r="H223" s="32">
        <v>60.4</v>
      </c>
      <c r="I223" s="32">
        <v>124</v>
      </c>
      <c r="J223" s="32">
        <v>42.7</v>
      </c>
      <c r="K223" s="33">
        <v>184.5</v>
      </c>
      <c r="L223" s="32">
        <v>334.9</v>
      </c>
      <c r="M223" s="32">
        <v>173.7</v>
      </c>
      <c r="N223" s="32">
        <v>100.5</v>
      </c>
      <c r="O223" s="33">
        <v>243.5</v>
      </c>
      <c r="P223" s="32">
        <v>202.3</v>
      </c>
      <c r="Q223" s="32">
        <v>51.6</v>
      </c>
      <c r="R223" s="32">
        <v>162.9</v>
      </c>
      <c r="S223" s="33">
        <v>77.1</v>
      </c>
      <c r="T223" s="32">
        <v>230.3</v>
      </c>
      <c r="U223" s="34">
        <v>253.6</v>
      </c>
      <c r="V223" s="34">
        <v>296.7</v>
      </c>
      <c r="W223" s="41">
        <f t="shared" si="16"/>
        <v>242.66842105263157</v>
      </c>
      <c r="X223" s="26">
        <f t="shared" si="19"/>
        <v>0.3073328756257374</v>
      </c>
      <c r="Y223" s="26">
        <f t="shared" si="17"/>
        <v>0.25829468052993787</v>
      </c>
    </row>
    <row r="224" spans="1:25" ht="12.75">
      <c r="A224" s="3">
        <f t="shared" si="15"/>
        <v>35918</v>
      </c>
      <c r="B224" s="13">
        <f t="shared" si="18"/>
        <v>33</v>
      </c>
      <c r="C224" s="3">
        <v>35918</v>
      </c>
      <c r="D224" s="32">
        <v>216</v>
      </c>
      <c r="E224" s="32">
        <v>190</v>
      </c>
      <c r="F224" s="32">
        <v>38.3</v>
      </c>
      <c r="G224" s="33">
        <v>155.6</v>
      </c>
      <c r="H224" s="32">
        <v>70.5</v>
      </c>
      <c r="I224" s="32">
        <v>113.5</v>
      </c>
      <c r="J224" s="32">
        <v>41.6</v>
      </c>
      <c r="K224" s="33">
        <v>179.3</v>
      </c>
      <c r="L224" s="32">
        <v>307.3</v>
      </c>
      <c r="M224" s="32">
        <v>192.7</v>
      </c>
      <c r="N224" s="32">
        <v>96.6</v>
      </c>
      <c r="O224" s="33">
        <v>250.2</v>
      </c>
      <c r="P224" s="32">
        <v>162.9</v>
      </c>
      <c r="Q224" s="32">
        <v>59.6</v>
      </c>
      <c r="R224" s="32">
        <v>170.9</v>
      </c>
      <c r="S224" s="33">
        <v>100.5</v>
      </c>
      <c r="T224" s="32">
        <v>227.1</v>
      </c>
      <c r="U224" s="34">
        <v>233.6</v>
      </c>
      <c r="V224" s="34">
        <v>250.2</v>
      </c>
      <c r="W224" s="41">
        <f t="shared" si="16"/>
        <v>247.39473684210526</v>
      </c>
      <c r="X224" s="26">
        <f t="shared" si="19"/>
        <v>0.31331862447758013</v>
      </c>
      <c r="Y224" s="26">
        <f t="shared" si="17"/>
        <v>0.27508543928026274</v>
      </c>
    </row>
    <row r="225" spans="1:25" ht="12.75">
      <c r="A225" s="3">
        <f t="shared" si="15"/>
        <v>35919</v>
      </c>
      <c r="B225" s="13">
        <f t="shared" si="18"/>
        <v>34</v>
      </c>
      <c r="C225" s="3">
        <v>35919</v>
      </c>
      <c r="D225" s="32">
        <v>240</v>
      </c>
      <c r="E225" s="32">
        <v>184</v>
      </c>
      <c r="F225" s="32">
        <v>34</v>
      </c>
      <c r="G225" s="33">
        <v>150.7</v>
      </c>
      <c r="H225" s="32">
        <v>89.2</v>
      </c>
      <c r="I225" s="32">
        <v>115</v>
      </c>
      <c r="J225" s="32">
        <v>40.5</v>
      </c>
      <c r="K225" s="33">
        <v>174.2</v>
      </c>
      <c r="L225" s="32">
        <v>327.9</v>
      </c>
      <c r="M225" s="32">
        <v>252.4</v>
      </c>
      <c r="N225" s="32">
        <v>90.8</v>
      </c>
      <c r="O225" s="33">
        <v>281.9</v>
      </c>
      <c r="P225" s="32">
        <v>137.7</v>
      </c>
      <c r="Q225" s="32">
        <v>65</v>
      </c>
      <c r="R225" s="32">
        <v>184.8</v>
      </c>
      <c r="S225" s="33">
        <v>140.1</v>
      </c>
      <c r="T225" s="32">
        <v>227.1</v>
      </c>
      <c r="U225" s="34">
        <v>211.4</v>
      </c>
      <c r="V225" s="34">
        <v>227.1</v>
      </c>
      <c r="W225" s="41">
        <f t="shared" si="16"/>
        <v>250.03157894736844</v>
      </c>
      <c r="X225" s="26">
        <f t="shared" si="19"/>
        <v>0.31665811242276193</v>
      </c>
      <c r="Y225" s="26">
        <f t="shared" si="17"/>
        <v>0.2893480142568616</v>
      </c>
    </row>
    <row r="226" spans="1:25" ht="12.75">
      <c r="A226" s="3">
        <f t="shared" si="15"/>
        <v>35920</v>
      </c>
      <c r="B226" s="13">
        <f t="shared" si="18"/>
        <v>35</v>
      </c>
      <c r="C226" s="3">
        <v>35920</v>
      </c>
      <c r="D226" s="32">
        <v>246</v>
      </c>
      <c r="E226" s="32">
        <v>198</v>
      </c>
      <c r="F226" s="32">
        <v>29.9</v>
      </c>
      <c r="G226" s="33">
        <v>148.2</v>
      </c>
      <c r="H226" s="32">
        <v>109.1</v>
      </c>
      <c r="I226" s="32">
        <v>110.5</v>
      </c>
      <c r="J226" s="32">
        <v>47.2</v>
      </c>
      <c r="K226" s="33">
        <v>171.6</v>
      </c>
      <c r="L226" s="32">
        <v>352.7</v>
      </c>
      <c r="M226" s="32">
        <v>239.8</v>
      </c>
      <c r="N226" s="32">
        <v>77.1</v>
      </c>
      <c r="O226" s="33">
        <v>267.6</v>
      </c>
      <c r="P226" s="32">
        <v>145</v>
      </c>
      <c r="Q226" s="32">
        <v>65</v>
      </c>
      <c r="R226" s="32">
        <v>227.1</v>
      </c>
      <c r="S226" s="33">
        <v>162.9</v>
      </c>
      <c r="T226" s="32">
        <v>220.8</v>
      </c>
      <c r="U226" s="34">
        <v>205.3</v>
      </c>
      <c r="V226" s="34">
        <v>211.4</v>
      </c>
      <c r="W226" s="41">
        <f t="shared" si="16"/>
        <v>242.4</v>
      </c>
      <c r="X226" s="26">
        <f t="shared" si="19"/>
        <v>0.3069929277510782</v>
      </c>
      <c r="Y226" s="26">
        <f t="shared" si="17"/>
        <v>0.2982818824923036</v>
      </c>
    </row>
    <row r="227" spans="1:25" ht="12.75">
      <c r="A227" s="3">
        <f aca="true" t="shared" si="20" ref="A227:A290">A226+1</f>
        <v>35921</v>
      </c>
      <c r="B227" s="13">
        <f t="shared" si="18"/>
        <v>36</v>
      </c>
      <c r="C227" s="3">
        <v>35921</v>
      </c>
      <c r="D227" s="32">
        <v>272</v>
      </c>
      <c r="E227" s="32">
        <v>249</v>
      </c>
      <c r="F227" s="32">
        <v>33</v>
      </c>
      <c r="G227" s="33">
        <v>158.2</v>
      </c>
      <c r="H227" s="32">
        <v>119.4</v>
      </c>
      <c r="I227" s="32">
        <v>109.1</v>
      </c>
      <c r="J227" s="32">
        <v>60.4</v>
      </c>
      <c r="K227" s="33">
        <v>166.6</v>
      </c>
      <c r="L227" s="32">
        <v>382.2</v>
      </c>
      <c r="M227" s="32">
        <v>236.7</v>
      </c>
      <c r="N227" s="32">
        <v>67.8</v>
      </c>
      <c r="O227" s="33">
        <v>250.2</v>
      </c>
      <c r="P227" s="32">
        <v>137.7</v>
      </c>
      <c r="Q227" s="32">
        <v>63.2</v>
      </c>
      <c r="R227" s="32">
        <v>211.4</v>
      </c>
      <c r="S227" s="33">
        <v>155.1</v>
      </c>
      <c r="T227" s="32">
        <v>253.6</v>
      </c>
      <c r="U227" s="34">
        <v>217.6</v>
      </c>
      <c r="V227" s="34">
        <v>187.6</v>
      </c>
      <c r="W227" s="41">
        <f t="shared" si="16"/>
        <v>232.35789473684207</v>
      </c>
      <c r="X227" s="26">
        <f t="shared" si="19"/>
        <v>0.2942748778520627</v>
      </c>
      <c r="Y227" s="26">
        <f t="shared" si="17"/>
        <v>0.3030259169784443</v>
      </c>
    </row>
    <row r="228" spans="1:25" ht="12.75">
      <c r="A228" s="3">
        <f t="shared" si="20"/>
        <v>35922</v>
      </c>
      <c r="B228" s="13">
        <f t="shared" si="18"/>
        <v>37</v>
      </c>
      <c r="C228" s="3">
        <v>35922</v>
      </c>
      <c r="D228" s="32">
        <v>400</v>
      </c>
      <c r="E228" s="32">
        <v>252</v>
      </c>
      <c r="F228" s="32">
        <v>41.6</v>
      </c>
      <c r="G228" s="33">
        <v>184.4</v>
      </c>
      <c r="H228" s="32">
        <v>160.7</v>
      </c>
      <c r="I228" s="32">
        <v>119.4</v>
      </c>
      <c r="J228" s="32">
        <v>69.2</v>
      </c>
      <c r="K228" s="33">
        <v>161.7</v>
      </c>
      <c r="L228" s="32">
        <v>409</v>
      </c>
      <c r="M228" s="32">
        <v>227.6</v>
      </c>
      <c r="N228" s="32">
        <v>65.9</v>
      </c>
      <c r="O228" s="33">
        <v>227.1</v>
      </c>
      <c r="P228" s="32">
        <v>135.3</v>
      </c>
      <c r="Q228" s="32">
        <v>69.6</v>
      </c>
      <c r="R228" s="32">
        <v>205.3</v>
      </c>
      <c r="S228" s="33">
        <v>135.3</v>
      </c>
      <c r="T228" s="32">
        <v>343.7</v>
      </c>
      <c r="U228" s="34">
        <v>236.9</v>
      </c>
      <c r="V228" s="34">
        <v>179.2</v>
      </c>
      <c r="W228" s="41">
        <f t="shared" si="16"/>
        <v>231.91578947368419</v>
      </c>
      <c r="X228" s="26">
        <f t="shared" si="19"/>
        <v>0.29371496370556516</v>
      </c>
      <c r="Y228" s="26">
        <f t="shared" si="17"/>
        <v>0.3043676160131637</v>
      </c>
    </row>
    <row r="229" spans="1:25" ht="12.75">
      <c r="A229" s="3">
        <f t="shared" si="20"/>
        <v>35923</v>
      </c>
      <c r="B229" s="13">
        <f t="shared" si="18"/>
        <v>38</v>
      </c>
      <c r="C229" s="3">
        <v>35923</v>
      </c>
      <c r="D229" s="32">
        <v>600</v>
      </c>
      <c r="E229" s="32">
        <v>237</v>
      </c>
      <c r="F229" s="32">
        <v>61.6</v>
      </c>
      <c r="G229" s="33">
        <v>187.2</v>
      </c>
      <c r="H229" s="32">
        <v>158.2</v>
      </c>
      <c r="I229" s="32">
        <v>163.2</v>
      </c>
      <c r="J229" s="32">
        <v>73.1</v>
      </c>
      <c r="K229" s="33">
        <v>159.2</v>
      </c>
      <c r="L229" s="32">
        <v>409</v>
      </c>
      <c r="M229" s="32">
        <v>236.7</v>
      </c>
      <c r="N229" s="32">
        <v>65.9</v>
      </c>
      <c r="O229" s="33">
        <v>211.4</v>
      </c>
      <c r="P229" s="32">
        <v>160.2</v>
      </c>
      <c r="Q229" s="32">
        <v>64.1</v>
      </c>
      <c r="R229" s="32">
        <v>193.4</v>
      </c>
      <c r="S229" s="33">
        <v>140.1</v>
      </c>
      <c r="T229" s="32">
        <v>373.1</v>
      </c>
      <c r="U229" s="34">
        <v>236.9</v>
      </c>
      <c r="V229" s="34">
        <v>208.4</v>
      </c>
      <c r="W229" s="41">
        <f t="shared" si="16"/>
        <v>238.8263157894737</v>
      </c>
      <c r="X229" s="26">
        <f t="shared" si="19"/>
        <v>0.3024669550668898</v>
      </c>
      <c r="Y229" s="26">
        <f t="shared" si="17"/>
        <v>0.30496561955738216</v>
      </c>
    </row>
    <row r="230" spans="1:25" ht="12.75">
      <c r="A230" s="3">
        <f t="shared" si="20"/>
        <v>35924</v>
      </c>
      <c r="B230" s="13">
        <f t="shared" si="18"/>
        <v>39</v>
      </c>
      <c r="C230" s="3">
        <v>35924</v>
      </c>
      <c r="D230" s="32">
        <v>605</v>
      </c>
      <c r="E230" s="32">
        <v>219</v>
      </c>
      <c r="F230" s="32">
        <v>104.7</v>
      </c>
      <c r="G230" s="33">
        <v>187.2</v>
      </c>
      <c r="H230" s="32">
        <v>136.2</v>
      </c>
      <c r="I230" s="32">
        <v>189.9</v>
      </c>
      <c r="J230" s="32">
        <v>67.9</v>
      </c>
      <c r="K230" s="33">
        <v>149.7</v>
      </c>
      <c r="L230" s="32">
        <v>432.6</v>
      </c>
      <c r="M230" s="32">
        <v>218.6</v>
      </c>
      <c r="N230" s="32">
        <v>70.5</v>
      </c>
      <c r="O230" s="33">
        <v>208.4</v>
      </c>
      <c r="P230" s="32">
        <v>157.6</v>
      </c>
      <c r="Q230" s="32">
        <v>53.4</v>
      </c>
      <c r="R230" s="32">
        <v>179.2</v>
      </c>
      <c r="S230" s="33">
        <v>135.3</v>
      </c>
      <c r="T230" s="32">
        <v>377.4</v>
      </c>
      <c r="U230" s="34">
        <v>220.8</v>
      </c>
      <c r="V230" s="34">
        <v>257.1</v>
      </c>
      <c r="W230" s="41">
        <f t="shared" si="16"/>
        <v>245.01578947368426</v>
      </c>
      <c r="X230" s="26">
        <f t="shared" si="19"/>
        <v>0.31030575311785535</v>
      </c>
      <c r="Y230" s="26">
        <f t="shared" si="17"/>
        <v>0.30539031634197045</v>
      </c>
    </row>
    <row r="231" spans="1:25" ht="12.75">
      <c r="A231" s="3">
        <f t="shared" si="20"/>
        <v>35925</v>
      </c>
      <c r="B231" s="13">
        <f t="shared" si="18"/>
        <v>40</v>
      </c>
      <c r="C231" s="3">
        <v>35925</v>
      </c>
      <c r="D231" s="32">
        <v>857</v>
      </c>
      <c r="E231" s="32">
        <v>207</v>
      </c>
      <c r="F231" s="32">
        <v>94.8</v>
      </c>
      <c r="G231" s="33">
        <v>153.1</v>
      </c>
      <c r="H231" s="32">
        <v>125.5</v>
      </c>
      <c r="I231" s="32">
        <v>206.9</v>
      </c>
      <c r="J231" s="32">
        <v>70.5</v>
      </c>
      <c r="K231" s="33">
        <v>156.8</v>
      </c>
      <c r="L231" s="32">
        <v>477.7</v>
      </c>
      <c r="M231" s="32">
        <v>195.5</v>
      </c>
      <c r="N231" s="32">
        <v>75.2</v>
      </c>
      <c r="O231" s="33">
        <v>208.4</v>
      </c>
      <c r="P231" s="32">
        <v>168.2</v>
      </c>
      <c r="Q231" s="32">
        <v>46.5</v>
      </c>
      <c r="R231" s="32">
        <v>173.6</v>
      </c>
      <c r="S231" s="33">
        <v>117.2</v>
      </c>
      <c r="T231" s="32">
        <v>408.3</v>
      </c>
      <c r="U231" s="34">
        <v>199.3</v>
      </c>
      <c r="V231" s="34">
        <v>315.8</v>
      </c>
      <c r="W231" s="41">
        <f t="shared" si="16"/>
        <v>245.16315789473686</v>
      </c>
      <c r="X231" s="26">
        <f t="shared" si="19"/>
        <v>0.31049239116668786</v>
      </c>
      <c r="Y231" s="26">
        <f t="shared" si="17"/>
        <v>0.3049865687261287</v>
      </c>
    </row>
    <row r="232" spans="1:25" ht="12.75">
      <c r="A232" s="3">
        <f t="shared" si="20"/>
        <v>35926</v>
      </c>
      <c r="B232" s="13">
        <f t="shared" si="18"/>
        <v>41</v>
      </c>
      <c r="C232" s="3">
        <v>35926</v>
      </c>
      <c r="D232" s="39">
        <v>984</v>
      </c>
      <c r="E232" s="32">
        <v>196</v>
      </c>
      <c r="F232" s="32">
        <v>99</v>
      </c>
      <c r="G232" s="33">
        <v>119.4</v>
      </c>
      <c r="H232" s="32">
        <v>153.1</v>
      </c>
      <c r="I232" s="32">
        <v>209.8</v>
      </c>
      <c r="J232" s="32">
        <v>90.6</v>
      </c>
      <c r="K232" s="33">
        <v>164.2</v>
      </c>
      <c r="L232" s="32">
        <v>607.2</v>
      </c>
      <c r="M232" s="32">
        <v>160.7</v>
      </c>
      <c r="N232" s="32">
        <v>77.1</v>
      </c>
      <c r="O232" s="33">
        <v>196.4</v>
      </c>
      <c r="P232" s="32">
        <v>157.6</v>
      </c>
      <c r="Q232" s="32">
        <v>39.8</v>
      </c>
      <c r="R232" s="32">
        <v>165.5</v>
      </c>
      <c r="S232" s="33">
        <v>119.3</v>
      </c>
      <c r="T232" s="32">
        <v>408.3</v>
      </c>
      <c r="U232" s="34">
        <v>196.4</v>
      </c>
      <c r="V232" s="34">
        <v>343.7</v>
      </c>
      <c r="W232" s="41">
        <f t="shared" si="16"/>
        <v>235.52631578947367</v>
      </c>
      <c r="X232" s="26">
        <f t="shared" si="19"/>
        <v>0.29828759590196174</v>
      </c>
      <c r="Y232" s="26">
        <f t="shared" si="17"/>
        <v>0.3023622092231572</v>
      </c>
    </row>
    <row r="233" spans="1:25" ht="12.75">
      <c r="A233" s="3">
        <f t="shared" si="20"/>
        <v>35927</v>
      </c>
      <c r="B233" s="13">
        <f t="shared" si="18"/>
        <v>42</v>
      </c>
      <c r="C233" s="3">
        <v>35927</v>
      </c>
      <c r="D233" s="32">
        <v>644</v>
      </c>
      <c r="E233" s="32">
        <v>201</v>
      </c>
      <c r="F233" s="32">
        <v>136.2</v>
      </c>
      <c r="G233" s="33">
        <v>103.3</v>
      </c>
      <c r="H233" s="32">
        <v>252.4</v>
      </c>
      <c r="I233" s="32">
        <v>249.2</v>
      </c>
      <c r="J233" s="32">
        <v>117.9</v>
      </c>
      <c r="K233" s="33">
        <v>197.8</v>
      </c>
      <c r="L233" s="32">
        <v>650.6</v>
      </c>
      <c r="M233" s="32">
        <v>127</v>
      </c>
      <c r="N233" s="32">
        <v>79</v>
      </c>
      <c r="O233" s="33">
        <v>182</v>
      </c>
      <c r="P233" s="32">
        <v>162.9</v>
      </c>
      <c r="Q233" s="32">
        <v>37.4</v>
      </c>
      <c r="R233" s="32">
        <v>162.9</v>
      </c>
      <c r="S233" s="33">
        <v>92.7</v>
      </c>
      <c r="T233" s="32">
        <v>386.1</v>
      </c>
      <c r="U233" s="34">
        <v>199.3</v>
      </c>
      <c r="V233" s="40">
        <v>368.8</v>
      </c>
      <c r="W233" s="41">
        <f t="shared" si="16"/>
        <v>228.88421052631574</v>
      </c>
      <c r="X233" s="26">
        <f t="shared" si="19"/>
        <v>0.28987555241529633</v>
      </c>
      <c r="Y233" s="26">
        <f t="shared" si="17"/>
        <v>0.2999168698894742</v>
      </c>
    </row>
    <row r="234" spans="1:25" ht="12.75">
      <c r="A234" s="3">
        <f t="shared" si="20"/>
        <v>35928</v>
      </c>
      <c r="B234" s="13">
        <f t="shared" si="18"/>
        <v>43</v>
      </c>
      <c r="C234" s="3">
        <v>35928</v>
      </c>
      <c r="D234" s="32">
        <v>519</v>
      </c>
      <c r="E234" s="32">
        <v>201</v>
      </c>
      <c r="F234" s="32">
        <v>155.6</v>
      </c>
      <c r="G234" s="33">
        <v>79.7</v>
      </c>
      <c r="H234" s="32">
        <v>461.9</v>
      </c>
      <c r="I234" s="32">
        <v>236.7</v>
      </c>
      <c r="J234" s="32">
        <v>125.5</v>
      </c>
      <c r="K234" s="33">
        <v>277.7</v>
      </c>
      <c r="L234" s="32">
        <v>861.1</v>
      </c>
      <c r="M234" s="32">
        <v>112</v>
      </c>
      <c r="N234" s="32">
        <v>79</v>
      </c>
      <c r="O234" s="33">
        <v>168.2</v>
      </c>
      <c r="P234" s="32">
        <v>211.4</v>
      </c>
      <c r="Q234" s="32">
        <v>39</v>
      </c>
      <c r="R234" s="32">
        <v>184.8</v>
      </c>
      <c r="S234" s="33">
        <v>79</v>
      </c>
      <c r="T234" s="32">
        <v>373.1</v>
      </c>
      <c r="U234" s="34">
        <v>220.8</v>
      </c>
      <c r="V234" s="34">
        <v>319.7</v>
      </c>
      <c r="W234" s="41">
        <f t="shared" si="16"/>
        <v>229.12631578947367</v>
      </c>
      <c r="X234" s="26">
        <f t="shared" si="19"/>
        <v>0.29018217206694974</v>
      </c>
      <c r="Y234" s="26">
        <f t="shared" si="17"/>
        <v>0.29933219763445795</v>
      </c>
    </row>
    <row r="235" spans="1:25" ht="12.75">
      <c r="A235" s="3">
        <f t="shared" si="20"/>
        <v>35929</v>
      </c>
      <c r="B235" s="13">
        <f t="shared" si="18"/>
        <v>44</v>
      </c>
      <c r="C235" s="3">
        <v>35929</v>
      </c>
      <c r="D235" s="32">
        <v>445</v>
      </c>
      <c r="E235" s="32">
        <v>201</v>
      </c>
      <c r="F235" s="32">
        <v>165.8</v>
      </c>
      <c r="G235" s="33">
        <v>62.9</v>
      </c>
      <c r="H235" s="32">
        <v>634.4</v>
      </c>
      <c r="I235" s="32">
        <v>187.2</v>
      </c>
      <c r="J235" s="32">
        <v>112</v>
      </c>
      <c r="K235" s="33">
        <v>456.9</v>
      </c>
      <c r="L235" s="32">
        <v>1212</v>
      </c>
      <c r="M235" s="32">
        <v>153.1</v>
      </c>
      <c r="N235" s="32">
        <v>77.1</v>
      </c>
      <c r="O235" s="33">
        <v>162.9</v>
      </c>
      <c r="P235" s="32">
        <v>278.3</v>
      </c>
      <c r="Q235" s="32">
        <v>52.5</v>
      </c>
      <c r="R235" s="32">
        <v>190.5</v>
      </c>
      <c r="S235" s="33">
        <v>75.2</v>
      </c>
      <c r="T235" s="32">
        <v>381.7</v>
      </c>
      <c r="U235" s="34">
        <v>264</v>
      </c>
      <c r="V235" s="34">
        <v>289.2</v>
      </c>
      <c r="W235" s="41">
        <f t="shared" si="16"/>
        <v>237.66315789473683</v>
      </c>
      <c r="X235" s="26">
        <f t="shared" si="19"/>
        <v>0.30099384761003317</v>
      </c>
      <c r="Y235" s="26">
        <f t="shared" si="17"/>
        <v>0.3003720381922391</v>
      </c>
    </row>
    <row r="236" spans="1:25" ht="12.75">
      <c r="A236" s="3">
        <f t="shared" si="20"/>
        <v>35930</v>
      </c>
      <c r="B236" s="13">
        <f t="shared" si="18"/>
        <v>45</v>
      </c>
      <c r="C236" s="3">
        <v>35930</v>
      </c>
      <c r="D236" s="32">
        <v>404</v>
      </c>
      <c r="E236" s="32">
        <v>224</v>
      </c>
      <c r="F236" s="32">
        <v>176.3</v>
      </c>
      <c r="G236" s="33">
        <v>56.7</v>
      </c>
      <c r="H236" s="39">
        <v>738.9</v>
      </c>
      <c r="I236" s="32">
        <v>160.7</v>
      </c>
      <c r="J236" s="32">
        <v>106.2</v>
      </c>
      <c r="K236" s="33">
        <v>533.9</v>
      </c>
      <c r="L236" s="32">
        <v>1266</v>
      </c>
      <c r="M236" s="32">
        <v>165.8</v>
      </c>
      <c r="N236" s="32">
        <v>73.4</v>
      </c>
      <c r="O236" s="33">
        <v>160.2</v>
      </c>
      <c r="P236" s="32">
        <v>300.4</v>
      </c>
      <c r="Q236" s="32">
        <v>60.5</v>
      </c>
      <c r="R236" s="32">
        <v>214.5</v>
      </c>
      <c r="S236" s="33">
        <v>70.5</v>
      </c>
      <c r="T236" s="32">
        <v>412.9</v>
      </c>
      <c r="U236" s="34">
        <v>364.5</v>
      </c>
      <c r="V236" s="34">
        <v>281.9</v>
      </c>
      <c r="W236" s="41">
        <f t="shared" si="16"/>
        <v>262.4105263157895</v>
      </c>
      <c r="X236" s="26">
        <f t="shared" si="19"/>
        <v>0.332335708524693</v>
      </c>
      <c r="Y236" s="26">
        <f t="shared" si="17"/>
        <v>0.3046390029719253</v>
      </c>
    </row>
    <row r="237" spans="1:25" ht="12.75">
      <c r="A237" s="3">
        <f t="shared" si="20"/>
        <v>35931</v>
      </c>
      <c r="B237" s="13">
        <f t="shared" si="18"/>
        <v>46</v>
      </c>
      <c r="C237" s="3">
        <v>35931</v>
      </c>
      <c r="D237" s="32">
        <v>299</v>
      </c>
      <c r="E237" s="32">
        <v>216</v>
      </c>
      <c r="F237" s="32">
        <v>198.3</v>
      </c>
      <c r="G237" s="33">
        <v>59.2</v>
      </c>
      <c r="H237" s="32">
        <v>649.5</v>
      </c>
      <c r="I237" s="32">
        <v>148.2</v>
      </c>
      <c r="J237" s="32">
        <v>104.7</v>
      </c>
      <c r="K237" s="33">
        <v>494.7</v>
      </c>
      <c r="L237" s="32">
        <v>1620</v>
      </c>
      <c r="M237" s="32">
        <v>131.6</v>
      </c>
      <c r="N237" s="32">
        <v>70.5</v>
      </c>
      <c r="O237" s="33">
        <v>179.2</v>
      </c>
      <c r="P237" s="32">
        <v>278.3</v>
      </c>
      <c r="Q237" s="32">
        <v>55.1</v>
      </c>
      <c r="R237" s="32">
        <v>257.1</v>
      </c>
      <c r="S237" s="33">
        <v>69.6</v>
      </c>
      <c r="T237" s="32">
        <v>450.2</v>
      </c>
      <c r="U237" s="34">
        <v>504.7</v>
      </c>
      <c r="V237" s="34">
        <v>296.7</v>
      </c>
      <c r="W237" s="41">
        <f t="shared" si="16"/>
        <v>270.1052631578948</v>
      </c>
      <c r="X237" s="26">
        <f t="shared" si="19"/>
        <v>0.3420808809315906</v>
      </c>
      <c r="Y237" s="26">
        <f t="shared" si="17"/>
        <v>0.30917830694531606</v>
      </c>
    </row>
    <row r="238" spans="1:25" ht="12.75">
      <c r="A238" s="3">
        <f t="shared" si="20"/>
        <v>35932</v>
      </c>
      <c r="B238" s="13">
        <f t="shared" si="18"/>
        <v>47</v>
      </c>
      <c r="C238" s="3">
        <v>35932</v>
      </c>
      <c r="D238" s="32">
        <v>292</v>
      </c>
      <c r="E238" s="32">
        <v>207</v>
      </c>
      <c r="F238" s="32">
        <v>305.9</v>
      </c>
      <c r="G238" s="33">
        <v>53.1</v>
      </c>
      <c r="H238" s="32">
        <v>556.5</v>
      </c>
      <c r="I238" s="32">
        <v>138.6</v>
      </c>
      <c r="J238" s="32">
        <v>120.9</v>
      </c>
      <c r="K238" s="33">
        <v>481.9</v>
      </c>
      <c r="L238" s="39">
        <v>1900</v>
      </c>
      <c r="M238" s="32">
        <v>129.3</v>
      </c>
      <c r="N238" s="32">
        <v>69.6</v>
      </c>
      <c r="O238" s="33">
        <v>173.6</v>
      </c>
      <c r="P238" s="32">
        <v>230.3</v>
      </c>
      <c r="Q238" s="32">
        <v>50.8</v>
      </c>
      <c r="R238" s="32">
        <v>243.5</v>
      </c>
      <c r="S238" s="33">
        <v>76.2</v>
      </c>
      <c r="T238" s="32">
        <v>568.4</v>
      </c>
      <c r="U238" s="34">
        <v>690.7</v>
      </c>
      <c r="V238" s="34">
        <v>339.6</v>
      </c>
      <c r="W238" s="41">
        <f t="shared" si="16"/>
        <v>275.3105263157894</v>
      </c>
      <c r="X238" s="26">
        <f t="shared" si="19"/>
        <v>0.3486732034421388</v>
      </c>
      <c r="Y238" s="26">
        <f t="shared" si="17"/>
        <v>0.31463270869895194</v>
      </c>
    </row>
    <row r="239" spans="1:25" ht="12.75">
      <c r="A239" s="3">
        <f t="shared" si="20"/>
        <v>35933</v>
      </c>
      <c r="B239" s="13">
        <f t="shared" si="18"/>
        <v>48</v>
      </c>
      <c r="C239" s="3">
        <v>35933</v>
      </c>
      <c r="D239" s="32">
        <v>331</v>
      </c>
      <c r="E239" s="32">
        <v>219</v>
      </c>
      <c r="F239" s="32">
        <v>629.3</v>
      </c>
      <c r="G239" s="33">
        <v>46.1</v>
      </c>
      <c r="H239" s="32">
        <v>510.3</v>
      </c>
      <c r="I239" s="32">
        <v>136.2</v>
      </c>
      <c r="J239" s="32">
        <v>168.4</v>
      </c>
      <c r="K239" s="33">
        <v>538.3</v>
      </c>
      <c r="L239" s="32">
        <v>1850</v>
      </c>
      <c r="M239" s="32">
        <v>133.9</v>
      </c>
      <c r="N239" s="32">
        <v>81.8</v>
      </c>
      <c r="O239" s="33">
        <v>184.8</v>
      </c>
      <c r="P239" s="32">
        <v>199.3</v>
      </c>
      <c r="Q239" s="32">
        <v>55.1</v>
      </c>
      <c r="R239" s="32">
        <v>236.9</v>
      </c>
      <c r="S239" s="33">
        <v>75.2</v>
      </c>
      <c r="T239" s="32">
        <v>499.6</v>
      </c>
      <c r="U239" s="34">
        <v>806.8</v>
      </c>
      <c r="V239" s="34">
        <v>335.6</v>
      </c>
      <c r="W239" s="41">
        <f t="shared" si="16"/>
        <v>267.3894736842105</v>
      </c>
      <c r="X239" s="26">
        <f t="shared" si="19"/>
        <v>0.3386414083173913</v>
      </c>
      <c r="Y239" s="26">
        <f t="shared" si="17"/>
        <v>0.3203975390440133</v>
      </c>
    </row>
    <row r="240" spans="1:25" ht="12.75">
      <c r="A240" s="3">
        <f t="shared" si="20"/>
        <v>35934</v>
      </c>
      <c r="B240" s="13">
        <f t="shared" si="18"/>
        <v>49</v>
      </c>
      <c r="C240" s="3">
        <v>35934</v>
      </c>
      <c r="D240" s="32">
        <v>289</v>
      </c>
      <c r="E240" s="32">
        <v>219</v>
      </c>
      <c r="F240" s="39">
        <v>675.2</v>
      </c>
      <c r="G240" s="33">
        <v>46.1</v>
      </c>
      <c r="H240" s="32">
        <v>488</v>
      </c>
      <c r="I240" s="32">
        <v>150.7</v>
      </c>
      <c r="J240" s="32">
        <v>176.3</v>
      </c>
      <c r="K240" s="33">
        <v>556.3</v>
      </c>
      <c r="L240" s="32">
        <v>1328</v>
      </c>
      <c r="M240" s="32">
        <v>120.9</v>
      </c>
      <c r="N240" s="32">
        <v>112.9</v>
      </c>
      <c r="O240" s="33">
        <v>223.9</v>
      </c>
      <c r="P240" s="32">
        <v>170.9</v>
      </c>
      <c r="Q240" s="32">
        <v>96.6</v>
      </c>
      <c r="R240" s="32">
        <v>227.1</v>
      </c>
      <c r="S240" s="33">
        <v>92.7</v>
      </c>
      <c r="T240" s="32">
        <v>455</v>
      </c>
      <c r="U240" s="34">
        <v>933.6</v>
      </c>
      <c r="V240" s="34">
        <v>315.8</v>
      </c>
      <c r="W240" s="41">
        <f t="shared" si="16"/>
        <v>249.7315789473684</v>
      </c>
      <c r="X240" s="26">
        <f t="shared" si="19"/>
        <v>0.3162781706804957</v>
      </c>
      <c r="Y240" s="26">
        <f t="shared" si="17"/>
        <v>0.32416934165332745</v>
      </c>
    </row>
    <row r="241" spans="1:25" ht="12.75">
      <c r="A241" s="3">
        <f t="shared" si="20"/>
        <v>35935</v>
      </c>
      <c r="B241" s="13">
        <f t="shared" si="18"/>
        <v>50</v>
      </c>
      <c r="C241" s="3">
        <v>35935</v>
      </c>
      <c r="D241" s="32">
        <v>265</v>
      </c>
      <c r="E241" s="32">
        <v>219</v>
      </c>
      <c r="F241" s="32">
        <v>533.2</v>
      </c>
      <c r="G241" s="33">
        <v>51.9</v>
      </c>
      <c r="H241" s="32">
        <v>483.6</v>
      </c>
      <c r="I241" s="32">
        <v>158.2</v>
      </c>
      <c r="J241" s="32">
        <v>181.7</v>
      </c>
      <c r="K241" s="33">
        <v>507.6</v>
      </c>
      <c r="L241" s="32">
        <v>1179</v>
      </c>
      <c r="M241" s="32">
        <v>119.4</v>
      </c>
      <c r="N241" s="32">
        <v>133</v>
      </c>
      <c r="O241" s="33">
        <v>236.9</v>
      </c>
      <c r="P241" s="32">
        <v>152.5</v>
      </c>
      <c r="Q241" s="32">
        <v>285.6</v>
      </c>
      <c r="R241" s="32">
        <v>208.4</v>
      </c>
      <c r="S241" s="33">
        <v>96.6</v>
      </c>
      <c r="T241" s="32">
        <v>440.7</v>
      </c>
      <c r="U241" s="34">
        <v>941</v>
      </c>
      <c r="V241" s="34">
        <v>281.9</v>
      </c>
      <c r="W241" s="41">
        <f t="shared" si="16"/>
        <v>251.12105263157895</v>
      </c>
      <c r="X241" s="26">
        <f t="shared" si="19"/>
        <v>0.3180379008552023</v>
      </c>
      <c r="Y241" s="26">
        <f t="shared" si="17"/>
        <v>0.32814873148022067</v>
      </c>
    </row>
    <row r="242" spans="1:25" ht="12.75">
      <c r="A242" s="3">
        <f t="shared" si="20"/>
        <v>35936</v>
      </c>
      <c r="B242" s="13">
        <f t="shared" si="18"/>
        <v>51</v>
      </c>
      <c r="C242" s="3">
        <v>35936</v>
      </c>
      <c r="D242" s="32">
        <v>265</v>
      </c>
      <c r="E242" s="32">
        <v>216</v>
      </c>
      <c r="F242" s="32">
        <v>407.7</v>
      </c>
      <c r="G242" s="33">
        <v>46.1</v>
      </c>
      <c r="H242" s="32">
        <v>470.5</v>
      </c>
      <c r="I242" s="32">
        <v>150.7</v>
      </c>
      <c r="J242" s="32">
        <v>184.4</v>
      </c>
      <c r="K242" s="33">
        <v>465.2</v>
      </c>
      <c r="L242" s="32">
        <v>1212</v>
      </c>
      <c r="M242" s="32">
        <v>129.3</v>
      </c>
      <c r="N242" s="32">
        <v>176.4</v>
      </c>
      <c r="O242" s="33">
        <v>257.1</v>
      </c>
      <c r="P242" s="32">
        <v>130.6</v>
      </c>
      <c r="Q242" s="32">
        <v>386.1</v>
      </c>
      <c r="R242" s="32">
        <v>199.3</v>
      </c>
      <c r="S242" s="33">
        <v>106.6</v>
      </c>
      <c r="T242" s="32">
        <v>464.7</v>
      </c>
      <c r="U242" s="34">
        <v>827.2</v>
      </c>
      <c r="V242" s="34">
        <v>281.9</v>
      </c>
      <c r="W242" s="41">
        <f t="shared" si="16"/>
        <v>271.4</v>
      </c>
      <c r="X242" s="26">
        <f t="shared" si="19"/>
        <v>0.34372062950347615</v>
      </c>
      <c r="Y242" s="26">
        <f t="shared" si="17"/>
        <v>0.3342525574649983</v>
      </c>
    </row>
    <row r="243" spans="1:25" ht="12.75">
      <c r="A243" s="3">
        <f t="shared" si="20"/>
        <v>35937</v>
      </c>
      <c r="B243" s="13">
        <f t="shared" si="18"/>
        <v>52</v>
      </c>
      <c r="C243" s="3">
        <v>35937</v>
      </c>
      <c r="D243" s="32">
        <v>243</v>
      </c>
      <c r="E243" s="32">
        <v>210</v>
      </c>
      <c r="F243" s="32">
        <v>376</v>
      </c>
      <c r="G243" s="33">
        <v>40.5</v>
      </c>
      <c r="H243" s="32">
        <v>387.8</v>
      </c>
      <c r="I243" s="32">
        <v>138.6</v>
      </c>
      <c r="J243" s="32">
        <v>179</v>
      </c>
      <c r="K243" s="33">
        <v>436.6</v>
      </c>
      <c r="L243" s="32">
        <v>1172</v>
      </c>
      <c r="M243" s="32">
        <v>187.2</v>
      </c>
      <c r="N243" s="32">
        <v>211.4</v>
      </c>
      <c r="O243" s="33">
        <v>289.2</v>
      </c>
      <c r="P243" s="32">
        <v>128.3</v>
      </c>
      <c r="Q243" s="32">
        <v>450.2</v>
      </c>
      <c r="R243" s="32">
        <v>196.4</v>
      </c>
      <c r="S243" s="33">
        <v>145</v>
      </c>
      <c r="T243" s="32">
        <v>445.4</v>
      </c>
      <c r="U243" s="34">
        <v>741</v>
      </c>
      <c r="V243" s="34">
        <v>311.9</v>
      </c>
      <c r="W243" s="41">
        <f t="shared" si="16"/>
        <v>320.23157894736846</v>
      </c>
      <c r="X243" s="26">
        <f t="shared" si="19"/>
        <v>0.40556448011304946</v>
      </c>
      <c r="Y243" s="26">
        <f t="shared" si="17"/>
        <v>0.3447138105490492</v>
      </c>
    </row>
    <row r="244" spans="1:25" ht="12.75">
      <c r="A244" s="3">
        <f t="shared" si="20"/>
        <v>35938</v>
      </c>
      <c r="B244" s="13">
        <f t="shared" si="18"/>
        <v>53</v>
      </c>
      <c r="C244" s="3">
        <v>35938</v>
      </c>
      <c r="D244" s="32">
        <v>246</v>
      </c>
      <c r="E244" s="32">
        <v>228</v>
      </c>
      <c r="F244" s="32">
        <v>383.8</v>
      </c>
      <c r="G244" s="33">
        <v>51.9</v>
      </c>
      <c r="H244" s="32">
        <v>353.1</v>
      </c>
      <c r="I244" s="32">
        <v>131.6</v>
      </c>
      <c r="J244" s="32">
        <v>165.8</v>
      </c>
      <c r="K244" s="33">
        <v>432.6</v>
      </c>
      <c r="L244" s="32">
        <v>1212</v>
      </c>
      <c r="M244" s="32">
        <v>198.3</v>
      </c>
      <c r="N244" s="32">
        <v>257.1</v>
      </c>
      <c r="O244" s="39">
        <v>331.6</v>
      </c>
      <c r="P244" s="32">
        <v>168.2</v>
      </c>
      <c r="Q244" s="32">
        <v>373.1</v>
      </c>
      <c r="R244" s="32">
        <v>223.9</v>
      </c>
      <c r="S244" s="33">
        <v>193.4</v>
      </c>
      <c r="T244" s="32">
        <v>431.3</v>
      </c>
      <c r="U244" s="34">
        <v>766.9</v>
      </c>
      <c r="V244" s="34">
        <v>202.3</v>
      </c>
      <c r="W244" s="41">
        <f t="shared" si="16"/>
        <v>344.06315789473683</v>
      </c>
      <c r="X244" s="26">
        <f t="shared" si="19"/>
        <v>0.4357465188671071</v>
      </c>
      <c r="Y244" s="26">
        <f t="shared" si="17"/>
        <v>0.3580946159684087</v>
      </c>
    </row>
    <row r="245" spans="1:25" ht="12.75">
      <c r="A245" s="3">
        <f t="shared" si="20"/>
        <v>35939</v>
      </c>
      <c r="B245" s="13">
        <f t="shared" si="18"/>
        <v>54</v>
      </c>
      <c r="C245" s="3">
        <v>35939</v>
      </c>
      <c r="D245" s="32">
        <v>246</v>
      </c>
      <c r="E245" s="32">
        <v>265</v>
      </c>
      <c r="F245" s="32">
        <v>376</v>
      </c>
      <c r="G245" s="33">
        <v>59.2</v>
      </c>
      <c r="H245" s="32">
        <v>302.4</v>
      </c>
      <c r="I245" s="32">
        <v>127</v>
      </c>
      <c r="J245" s="32">
        <v>143.4</v>
      </c>
      <c r="K245" s="33">
        <v>405.1</v>
      </c>
      <c r="L245" s="32">
        <v>1500</v>
      </c>
      <c r="M245" s="32">
        <v>201.1</v>
      </c>
      <c r="N245" s="32">
        <v>360.3</v>
      </c>
      <c r="O245" s="33">
        <v>289.2</v>
      </c>
      <c r="P245" s="32">
        <v>253.6</v>
      </c>
      <c r="Q245" s="32">
        <v>304.2</v>
      </c>
      <c r="R245" s="32">
        <v>323.6</v>
      </c>
      <c r="S245" s="33">
        <v>187.6</v>
      </c>
      <c r="T245" s="32">
        <v>412.9</v>
      </c>
      <c r="U245" s="34">
        <v>715.6</v>
      </c>
      <c r="V245" s="34">
        <v>199.3</v>
      </c>
      <c r="W245" s="41">
        <f t="shared" si="16"/>
        <v>382.40000000000003</v>
      </c>
      <c r="X245" s="26">
        <f t="shared" si="19"/>
        <v>0.48429907414196505</v>
      </c>
      <c r="Y245" s="26">
        <f t="shared" si="17"/>
        <v>0.37746974035409814</v>
      </c>
    </row>
    <row r="246" spans="1:25" ht="12.75">
      <c r="A246" s="3">
        <f t="shared" si="20"/>
        <v>35940</v>
      </c>
      <c r="B246" s="13">
        <f t="shared" si="18"/>
        <v>55</v>
      </c>
      <c r="C246" s="3">
        <v>35940</v>
      </c>
      <c r="D246" s="32">
        <v>234</v>
      </c>
      <c r="E246" s="32">
        <v>324</v>
      </c>
      <c r="F246" s="32">
        <v>383.8</v>
      </c>
      <c r="G246" s="33">
        <v>55.5</v>
      </c>
      <c r="H246" s="32">
        <v>262</v>
      </c>
      <c r="I246" s="32">
        <v>117.9</v>
      </c>
      <c r="J246" s="32">
        <v>131.6</v>
      </c>
      <c r="K246" s="33">
        <v>389.8</v>
      </c>
      <c r="L246" s="32">
        <v>1391</v>
      </c>
      <c r="M246" s="32">
        <v>204</v>
      </c>
      <c r="N246" s="32">
        <v>552.1</v>
      </c>
      <c r="O246" s="33">
        <v>274.7</v>
      </c>
      <c r="P246" s="32">
        <v>364.5</v>
      </c>
      <c r="Q246" s="32">
        <v>274.7</v>
      </c>
      <c r="R246" s="32">
        <v>536</v>
      </c>
      <c r="S246" s="33">
        <v>179.2</v>
      </c>
      <c r="T246" s="32">
        <v>394.9</v>
      </c>
      <c r="U246" s="34">
        <v>648.4</v>
      </c>
      <c r="V246" s="34">
        <v>190.5</v>
      </c>
      <c r="W246" s="41">
        <f t="shared" si="16"/>
        <v>433.9631578947369</v>
      </c>
      <c r="X246" s="26">
        <f t="shared" si="19"/>
        <v>0.5496023942995409</v>
      </c>
      <c r="Y246" s="26">
        <f t="shared" si="17"/>
        <v>0.40760702406583377</v>
      </c>
    </row>
    <row r="247" spans="1:25" ht="12.75">
      <c r="A247" s="3">
        <f t="shared" si="20"/>
        <v>35941</v>
      </c>
      <c r="B247" s="13">
        <f t="shared" si="18"/>
        <v>56</v>
      </c>
      <c r="C247" s="3">
        <v>35941</v>
      </c>
      <c r="D247" s="32">
        <v>219</v>
      </c>
      <c r="E247" s="32">
        <v>313</v>
      </c>
      <c r="F247" s="32">
        <v>341.9</v>
      </c>
      <c r="G247" s="33">
        <v>50.7</v>
      </c>
      <c r="H247" s="32">
        <v>281.9</v>
      </c>
      <c r="I247" s="32">
        <v>112</v>
      </c>
      <c r="J247" s="32">
        <v>117.9</v>
      </c>
      <c r="K247" s="33">
        <v>401.2</v>
      </c>
      <c r="L247" s="32">
        <v>1192</v>
      </c>
      <c r="M247" s="32">
        <v>230.6</v>
      </c>
      <c r="N247" s="39">
        <v>642.5</v>
      </c>
      <c r="O247" s="33">
        <v>257.1</v>
      </c>
      <c r="P247" s="39">
        <v>399.3</v>
      </c>
      <c r="Q247" s="32">
        <v>260.5</v>
      </c>
      <c r="R247" s="32">
        <v>766.9</v>
      </c>
      <c r="S247" s="33">
        <v>176.4</v>
      </c>
      <c r="T247" s="32">
        <v>386.1</v>
      </c>
      <c r="U247" s="34">
        <v>568.4</v>
      </c>
      <c r="V247" s="34">
        <v>179.2</v>
      </c>
      <c r="W247" s="41">
        <f t="shared" si="16"/>
        <v>499.5736842105263</v>
      </c>
      <c r="X247" s="26">
        <f t="shared" si="19"/>
        <v>0.6326963198976158</v>
      </c>
      <c r="Y247" s="26">
        <f t="shared" si="17"/>
        <v>0.4528096168111367</v>
      </c>
    </row>
    <row r="248" spans="1:25" ht="12.75">
      <c r="A248" s="3">
        <f t="shared" si="20"/>
        <v>35942</v>
      </c>
      <c r="B248" s="13">
        <f t="shared" si="18"/>
        <v>57</v>
      </c>
      <c r="C248" s="3">
        <v>35942</v>
      </c>
      <c r="D248" s="32">
        <v>210</v>
      </c>
      <c r="E248" s="32">
        <v>299</v>
      </c>
      <c r="F248" s="32">
        <v>292</v>
      </c>
      <c r="G248" s="33">
        <v>41.6</v>
      </c>
      <c r="H248" s="32">
        <v>285.2</v>
      </c>
      <c r="I248" s="32">
        <v>120.9</v>
      </c>
      <c r="J248" s="32">
        <v>101.8</v>
      </c>
      <c r="K248" s="33">
        <v>481.9</v>
      </c>
      <c r="L248" s="32">
        <v>1107</v>
      </c>
      <c r="M248" s="32">
        <v>345.6</v>
      </c>
      <c r="N248" s="32">
        <v>552.1</v>
      </c>
      <c r="O248" s="33">
        <v>233.6</v>
      </c>
      <c r="P248" s="32">
        <v>356.1</v>
      </c>
      <c r="Q248" s="32">
        <v>285.6</v>
      </c>
      <c r="R248" s="32">
        <v>703.1</v>
      </c>
      <c r="S248" s="33">
        <v>205.3</v>
      </c>
      <c r="T248" s="32">
        <v>381.7</v>
      </c>
      <c r="U248" s="34">
        <v>494.6</v>
      </c>
      <c r="V248" s="34">
        <v>190.5</v>
      </c>
      <c r="W248" s="41">
        <f t="shared" si="16"/>
        <v>661.2684210526317</v>
      </c>
      <c r="X248" s="26">
        <f t="shared" si="19"/>
        <v>0.8374782533344889</v>
      </c>
      <c r="Y248" s="26">
        <f t="shared" si="17"/>
        <v>0.5270153814510348</v>
      </c>
    </row>
    <row r="249" spans="1:25" ht="12.75">
      <c r="A249" s="42">
        <f t="shared" si="20"/>
        <v>35943</v>
      </c>
      <c r="B249" s="13">
        <f t="shared" si="18"/>
        <v>58</v>
      </c>
      <c r="C249" s="3">
        <v>35943</v>
      </c>
      <c r="D249" s="32">
        <v>231</v>
      </c>
      <c r="E249" s="32">
        <v>309</v>
      </c>
      <c r="F249" s="32">
        <v>252.4</v>
      </c>
      <c r="G249" s="33">
        <v>40.5</v>
      </c>
      <c r="H249" s="32">
        <v>316.5</v>
      </c>
      <c r="I249" s="32">
        <v>117.9</v>
      </c>
      <c r="J249" s="32">
        <v>96.2</v>
      </c>
      <c r="K249" s="33">
        <v>579.2</v>
      </c>
      <c r="L249" s="32">
        <v>1126</v>
      </c>
      <c r="M249" s="32">
        <v>271.9</v>
      </c>
      <c r="N249" s="32">
        <v>509.9</v>
      </c>
      <c r="O249" s="33">
        <v>250.2</v>
      </c>
      <c r="P249" s="32">
        <v>331.6</v>
      </c>
      <c r="Q249" s="32">
        <v>360.3</v>
      </c>
      <c r="R249" s="32">
        <v>684.6</v>
      </c>
      <c r="S249" s="33">
        <v>233.6</v>
      </c>
      <c r="T249" s="32">
        <v>386.1</v>
      </c>
      <c r="U249" s="34">
        <v>455</v>
      </c>
      <c r="V249" s="34">
        <v>184.8</v>
      </c>
      <c r="W249" s="39">
        <f>+(D232+E275+F240+G222+H236+I214+J258+K261+L238+M268+N247+O244+P247+Q281+R252+S263+T256+U268+V233)/19</f>
        <v>789.5947368421051</v>
      </c>
      <c r="X249" s="43">
        <f>+W249/$W$249</f>
        <v>1</v>
      </c>
      <c r="Y249" s="43">
        <f t="shared" si="17"/>
        <v>0.6207695772362525</v>
      </c>
    </row>
    <row r="250" spans="1:25" ht="12.75">
      <c r="A250" s="3">
        <f t="shared" si="20"/>
        <v>35944</v>
      </c>
      <c r="B250" s="13">
        <f t="shared" si="18"/>
        <v>59</v>
      </c>
      <c r="C250" s="3">
        <v>35944</v>
      </c>
      <c r="D250" s="32">
        <v>219</v>
      </c>
      <c r="E250" s="32">
        <v>384</v>
      </c>
      <c r="F250" s="32">
        <v>227.6</v>
      </c>
      <c r="G250" s="33">
        <v>48.4</v>
      </c>
      <c r="H250" s="32">
        <v>338.2</v>
      </c>
      <c r="I250" s="32">
        <v>120.9</v>
      </c>
      <c r="J250" s="32">
        <v>101.8</v>
      </c>
      <c r="K250" s="33">
        <v>621.5</v>
      </c>
      <c r="L250" s="32">
        <v>1165</v>
      </c>
      <c r="M250" s="32">
        <v>239.8</v>
      </c>
      <c r="N250" s="32">
        <v>520.3</v>
      </c>
      <c r="O250" s="33">
        <v>240.2</v>
      </c>
      <c r="P250" s="32">
        <v>285.6</v>
      </c>
      <c r="Q250" s="32">
        <v>499.6</v>
      </c>
      <c r="R250" s="32">
        <v>847.9</v>
      </c>
      <c r="S250" s="33">
        <v>264</v>
      </c>
      <c r="T250" s="32">
        <v>403.8</v>
      </c>
      <c r="U250" s="34">
        <v>436</v>
      </c>
      <c r="V250" s="34">
        <v>179.2</v>
      </c>
      <c r="W250" s="41">
        <f aca="true" t="shared" si="21" ref="W250:W313">+(D233+E276+F241+G223+H237+I215+J259+K262+L239+M269+N248+O245+P248+Q282+R253+S264+T257+U269+V234)/19</f>
        <v>658.5473684210527</v>
      </c>
      <c r="X250" s="26">
        <f aca="true" t="shared" si="22" ref="X250:X313">+W250/$W$249</f>
        <v>0.8340321150756886</v>
      </c>
      <c r="Y250" s="26">
        <f t="shared" si="17"/>
        <v>0.6819792393737724</v>
      </c>
    </row>
    <row r="251" spans="1:25" ht="12.75">
      <c r="A251" s="3">
        <f t="shared" si="20"/>
        <v>35945</v>
      </c>
      <c r="B251" s="13">
        <f t="shared" si="18"/>
        <v>60</v>
      </c>
      <c r="C251" s="3">
        <v>35945</v>
      </c>
      <c r="D251" s="32">
        <v>204</v>
      </c>
      <c r="E251" s="32">
        <v>510</v>
      </c>
      <c r="F251" s="32">
        <v>258.8</v>
      </c>
      <c r="G251" s="33">
        <v>49.6</v>
      </c>
      <c r="H251" s="32">
        <v>298.9</v>
      </c>
      <c r="I251" s="32">
        <v>112</v>
      </c>
      <c r="J251" s="32">
        <v>115</v>
      </c>
      <c r="K251" s="33">
        <v>556.3</v>
      </c>
      <c r="L251" s="32">
        <v>1286</v>
      </c>
      <c r="M251" s="32">
        <v>227.6</v>
      </c>
      <c r="N251" s="32">
        <v>450.2</v>
      </c>
      <c r="O251" s="33">
        <v>211.4</v>
      </c>
      <c r="P251" s="32">
        <v>214.5</v>
      </c>
      <c r="Q251" s="32">
        <v>642.5</v>
      </c>
      <c r="R251" s="32">
        <v>875.9</v>
      </c>
      <c r="S251" s="33">
        <v>281.9</v>
      </c>
      <c r="T251" s="32">
        <v>399.3</v>
      </c>
      <c r="U251" s="34">
        <v>431.3</v>
      </c>
      <c r="V251" s="34">
        <v>173.6</v>
      </c>
      <c r="W251" s="41">
        <f t="shared" si="21"/>
        <v>561.2894736842105</v>
      </c>
      <c r="X251" s="26">
        <f t="shared" si="22"/>
        <v>0.7108576684908315</v>
      </c>
      <c r="Y251" s="26">
        <f t="shared" si="17"/>
        <v>0.7212808321771617</v>
      </c>
    </row>
    <row r="252" spans="1:25" ht="12.75">
      <c r="A252" s="3">
        <f t="shared" si="20"/>
        <v>35946</v>
      </c>
      <c r="B252" s="13">
        <f t="shared" si="18"/>
        <v>61</v>
      </c>
      <c r="C252" s="3">
        <v>35946</v>
      </c>
      <c r="D252" s="32">
        <v>198</v>
      </c>
      <c r="E252" s="32">
        <v>519</v>
      </c>
      <c r="F252" s="32">
        <v>258.8</v>
      </c>
      <c r="G252" s="33">
        <v>36.1</v>
      </c>
      <c r="H252" s="32">
        <v>275.2</v>
      </c>
      <c r="I252" s="32">
        <v>97.6</v>
      </c>
      <c r="J252" s="32">
        <v>133.9</v>
      </c>
      <c r="K252" s="33">
        <v>507.6</v>
      </c>
      <c r="L252" s="32">
        <v>1553</v>
      </c>
      <c r="M252" s="32">
        <v>227.6</v>
      </c>
      <c r="N252" s="32">
        <v>377.4</v>
      </c>
      <c r="O252" s="33">
        <v>250.2</v>
      </c>
      <c r="P252" s="32">
        <v>176.4</v>
      </c>
      <c r="Q252" s="32">
        <v>596.3</v>
      </c>
      <c r="R252" s="39">
        <v>993.5</v>
      </c>
      <c r="S252" s="33">
        <v>311.9</v>
      </c>
      <c r="T252" s="32">
        <v>403.8</v>
      </c>
      <c r="U252" s="34">
        <v>403.8</v>
      </c>
      <c r="V252" s="34">
        <v>168.2</v>
      </c>
      <c r="W252" s="41">
        <f t="shared" si="21"/>
        <v>501.48947368421057</v>
      </c>
      <c r="X252" s="26">
        <f t="shared" si="22"/>
        <v>0.6351226145324386</v>
      </c>
      <c r="Y252" s="26">
        <f t="shared" si="17"/>
        <v>0.7428270522329434</v>
      </c>
    </row>
    <row r="253" spans="1:25" ht="12.75">
      <c r="A253" s="3">
        <f t="shared" si="20"/>
        <v>35947</v>
      </c>
      <c r="B253" s="13">
        <f t="shared" si="18"/>
        <v>62</v>
      </c>
      <c r="C253" s="3">
        <v>35947</v>
      </c>
      <c r="D253" s="32">
        <v>213</v>
      </c>
      <c r="E253" s="32">
        <v>466</v>
      </c>
      <c r="F253" s="32">
        <v>258.8</v>
      </c>
      <c r="G253" s="33">
        <v>40.5</v>
      </c>
      <c r="H253" s="32">
        <v>298.9</v>
      </c>
      <c r="I253" s="32">
        <v>104.7</v>
      </c>
      <c r="J253" s="32">
        <v>129.3</v>
      </c>
      <c r="K253" s="33">
        <v>494.7</v>
      </c>
      <c r="L253" s="32">
        <v>1820</v>
      </c>
      <c r="M253" s="32">
        <v>212.7</v>
      </c>
      <c r="N253" s="32">
        <v>426.6</v>
      </c>
      <c r="O253" s="33">
        <v>236.9</v>
      </c>
      <c r="P253" s="32">
        <v>157.6</v>
      </c>
      <c r="Q253" s="32">
        <v>596.3</v>
      </c>
      <c r="R253" s="32">
        <v>773.5</v>
      </c>
      <c r="S253" s="33">
        <v>311.9</v>
      </c>
      <c r="T253" s="32">
        <v>494.6</v>
      </c>
      <c r="U253" s="34">
        <v>394.9</v>
      </c>
      <c r="V253" s="34">
        <v>170.9</v>
      </c>
      <c r="W253" s="41">
        <f t="shared" si="21"/>
        <v>467.6000000000001</v>
      </c>
      <c r="X253" s="26">
        <f t="shared" si="22"/>
        <v>0.5922025289455619</v>
      </c>
      <c r="Y253" s="26">
        <f t="shared" si="17"/>
        <v>0.7489127857538035</v>
      </c>
    </row>
    <row r="254" spans="1:25" ht="12.75">
      <c r="A254" s="3">
        <f t="shared" si="20"/>
        <v>35948</v>
      </c>
      <c r="B254" s="13">
        <f t="shared" si="18"/>
        <v>63</v>
      </c>
      <c r="C254" s="3">
        <v>35948</v>
      </c>
      <c r="D254" s="32">
        <v>265</v>
      </c>
      <c r="E254" s="32">
        <v>453</v>
      </c>
      <c r="F254" s="32">
        <v>281.9</v>
      </c>
      <c r="G254" s="33">
        <v>55.5</v>
      </c>
      <c r="H254" s="32">
        <v>305.9</v>
      </c>
      <c r="I254" s="32">
        <v>110.5</v>
      </c>
      <c r="J254" s="32">
        <v>127</v>
      </c>
      <c r="K254" s="33">
        <v>498.9</v>
      </c>
      <c r="L254" s="32">
        <v>1550</v>
      </c>
      <c r="M254" s="32">
        <v>201.1</v>
      </c>
      <c r="N254" s="32">
        <v>459.9</v>
      </c>
      <c r="O254" s="33">
        <v>199.3</v>
      </c>
      <c r="P254" s="32">
        <v>155.1</v>
      </c>
      <c r="Q254" s="32">
        <v>619.1</v>
      </c>
      <c r="R254" s="32">
        <v>642.5</v>
      </c>
      <c r="S254" s="33">
        <v>292.9</v>
      </c>
      <c r="T254" s="32">
        <v>854.8</v>
      </c>
      <c r="U254" s="34">
        <v>412.9</v>
      </c>
      <c r="V254" s="34">
        <v>173.6</v>
      </c>
      <c r="W254" s="41">
        <f t="shared" si="21"/>
        <v>442.9105263157894</v>
      </c>
      <c r="X254" s="26">
        <f t="shared" si="22"/>
        <v>0.5609339901215147</v>
      </c>
      <c r="Y254" s="26">
        <f t="shared" si="17"/>
        <v>0.7386610243572178</v>
      </c>
    </row>
    <row r="255" spans="1:25" ht="12.75">
      <c r="A255" s="3">
        <f t="shared" si="20"/>
        <v>35949</v>
      </c>
      <c r="B255" s="13">
        <f t="shared" si="18"/>
        <v>64</v>
      </c>
      <c r="C255" s="3">
        <v>35949</v>
      </c>
      <c r="D255" s="32">
        <v>335</v>
      </c>
      <c r="E255" s="32">
        <v>432</v>
      </c>
      <c r="F255" s="32">
        <v>368.3</v>
      </c>
      <c r="G255" s="33">
        <v>50.7</v>
      </c>
      <c r="H255" s="32">
        <v>323.7</v>
      </c>
      <c r="I255" s="32">
        <v>93.4</v>
      </c>
      <c r="J255" s="32">
        <v>127</v>
      </c>
      <c r="K255" s="33">
        <v>588.5</v>
      </c>
      <c r="L255" s="32">
        <v>1384</v>
      </c>
      <c r="M255" s="32">
        <v>189.9</v>
      </c>
      <c r="N255" s="32">
        <v>509.9</v>
      </c>
      <c r="O255" s="33">
        <v>179.2</v>
      </c>
      <c r="P255" s="32">
        <v>160.2</v>
      </c>
      <c r="Q255" s="32">
        <v>596.3</v>
      </c>
      <c r="R255" s="32">
        <v>520.3</v>
      </c>
      <c r="S255" s="33">
        <v>278.3</v>
      </c>
      <c r="T255" s="32">
        <v>1613</v>
      </c>
      <c r="U255" s="34">
        <v>590.6</v>
      </c>
      <c r="V255" s="34">
        <v>168.2</v>
      </c>
      <c r="W255" s="41">
        <f t="shared" si="21"/>
        <v>424.10526315789474</v>
      </c>
      <c r="X255" s="26">
        <f t="shared" si="22"/>
        <v>0.537117641961566</v>
      </c>
      <c r="Y255" s="26">
        <f t="shared" si="17"/>
        <v>0.6957523655896573</v>
      </c>
    </row>
    <row r="256" spans="1:25" ht="12.75">
      <c r="A256" s="3">
        <f t="shared" si="20"/>
        <v>35950</v>
      </c>
      <c r="B256" s="13">
        <f t="shared" si="18"/>
        <v>65</v>
      </c>
      <c r="C256" s="3">
        <v>35950</v>
      </c>
      <c r="D256" s="32">
        <v>331</v>
      </c>
      <c r="E256" s="32">
        <v>424</v>
      </c>
      <c r="F256" s="32">
        <v>356.9</v>
      </c>
      <c r="G256" s="33">
        <v>43.8</v>
      </c>
      <c r="H256" s="32">
        <v>323.7</v>
      </c>
      <c r="I256" s="32">
        <v>90.6</v>
      </c>
      <c r="J256" s="32">
        <v>145.8</v>
      </c>
      <c r="K256" s="33">
        <v>720.9</v>
      </c>
      <c r="L256" s="32">
        <v>1384</v>
      </c>
      <c r="M256" s="32">
        <v>179</v>
      </c>
      <c r="N256" s="32">
        <v>563</v>
      </c>
      <c r="O256" s="33">
        <v>176.4</v>
      </c>
      <c r="P256" s="32">
        <v>190.5</v>
      </c>
      <c r="Q256" s="32">
        <v>541.4</v>
      </c>
      <c r="R256" s="32">
        <v>464.7</v>
      </c>
      <c r="S256" s="33">
        <v>281.9</v>
      </c>
      <c r="T256" s="39">
        <v>1912</v>
      </c>
      <c r="U256" s="34">
        <v>494.6</v>
      </c>
      <c r="V256" s="34">
        <v>170.9</v>
      </c>
      <c r="W256" s="41">
        <f t="shared" si="21"/>
        <v>422.8368421052632</v>
      </c>
      <c r="X256" s="26">
        <f t="shared" si="22"/>
        <v>0.5355112216126862</v>
      </c>
      <c r="Y256" s="26">
        <f aca="true" t="shared" si="23" ref="Y256:Y319">AVERAGE(X250:X256)</f>
        <v>0.629396825820041</v>
      </c>
    </row>
    <row r="257" spans="1:25" ht="12.75">
      <c r="A257" s="3">
        <f t="shared" si="20"/>
        <v>35951</v>
      </c>
      <c r="B257" s="13">
        <f t="shared" si="18"/>
        <v>66</v>
      </c>
      <c r="C257" s="3">
        <v>35951</v>
      </c>
      <c r="D257" s="32">
        <v>368</v>
      </c>
      <c r="E257" s="32">
        <v>416</v>
      </c>
      <c r="F257" s="32">
        <v>327.3</v>
      </c>
      <c r="G257" s="33">
        <v>46.1</v>
      </c>
      <c r="H257" s="32">
        <v>305.9</v>
      </c>
      <c r="I257" s="32">
        <v>87.8</v>
      </c>
      <c r="J257" s="32">
        <v>131.6</v>
      </c>
      <c r="K257" s="33">
        <v>895.2</v>
      </c>
      <c r="L257" s="32">
        <v>1600</v>
      </c>
      <c r="M257" s="32">
        <v>171</v>
      </c>
      <c r="N257" s="32">
        <v>552.1</v>
      </c>
      <c r="O257" s="33">
        <v>176.4</v>
      </c>
      <c r="P257" s="32">
        <v>173.6</v>
      </c>
      <c r="Q257" s="32">
        <v>546.7</v>
      </c>
      <c r="R257" s="32">
        <v>412.9</v>
      </c>
      <c r="S257" s="33">
        <v>308.1</v>
      </c>
      <c r="T257" s="32">
        <v>1514</v>
      </c>
      <c r="U257" s="34">
        <v>445.4</v>
      </c>
      <c r="V257" s="34">
        <v>184.8</v>
      </c>
      <c r="W257" s="41">
        <f t="shared" si="21"/>
        <v>413.1315789473684</v>
      </c>
      <c r="X257" s="26">
        <f t="shared" si="22"/>
        <v>0.5232197729681449</v>
      </c>
      <c r="Y257" s="26">
        <f t="shared" si="23"/>
        <v>0.5849950626618206</v>
      </c>
    </row>
    <row r="258" spans="1:25" ht="12.75">
      <c r="A258" s="3">
        <f t="shared" si="20"/>
        <v>35952</v>
      </c>
      <c r="B258" s="13">
        <f aca="true" t="shared" si="24" ref="B258:B297">+B257+1</f>
        <v>67</v>
      </c>
      <c r="C258" s="3">
        <v>35952</v>
      </c>
      <c r="D258" s="32">
        <v>441</v>
      </c>
      <c r="E258" s="32">
        <v>404</v>
      </c>
      <c r="F258" s="32">
        <v>323.7</v>
      </c>
      <c r="G258" s="33">
        <v>53.1</v>
      </c>
      <c r="H258" s="32">
        <v>285.2</v>
      </c>
      <c r="I258" s="32">
        <v>82.4</v>
      </c>
      <c r="J258" s="39">
        <v>195.5</v>
      </c>
      <c r="K258" s="33">
        <v>773.4</v>
      </c>
      <c r="L258" s="32">
        <v>1497</v>
      </c>
      <c r="M258" s="32">
        <v>168.4</v>
      </c>
      <c r="N258" s="32">
        <v>474.6</v>
      </c>
      <c r="O258" s="33">
        <v>176.4</v>
      </c>
      <c r="P258" s="32">
        <v>182</v>
      </c>
      <c r="Q258" s="32">
        <v>613.4</v>
      </c>
      <c r="R258" s="32">
        <v>368.8</v>
      </c>
      <c r="S258" s="33">
        <v>335.6</v>
      </c>
      <c r="T258" s="32">
        <v>1514</v>
      </c>
      <c r="U258" s="34">
        <v>422</v>
      </c>
      <c r="V258" s="34">
        <v>179.2</v>
      </c>
      <c r="W258" s="41">
        <f t="shared" si="21"/>
        <v>381.05263157894734</v>
      </c>
      <c r="X258" s="26">
        <f t="shared" si="22"/>
        <v>0.4825926691240677</v>
      </c>
      <c r="Y258" s="26">
        <f t="shared" si="23"/>
        <v>0.5523857770379971</v>
      </c>
    </row>
    <row r="259" spans="1:25" ht="12.75">
      <c r="A259" s="3">
        <f t="shared" si="20"/>
        <v>35953</v>
      </c>
      <c r="B259" s="13">
        <f t="shared" si="24"/>
        <v>68</v>
      </c>
      <c r="C259" s="3">
        <v>35953</v>
      </c>
      <c r="D259" s="32">
        <v>462</v>
      </c>
      <c r="E259" s="32">
        <v>412</v>
      </c>
      <c r="F259" s="32">
        <v>457.6</v>
      </c>
      <c r="G259" s="33">
        <v>45</v>
      </c>
      <c r="H259" s="32">
        <v>320.1</v>
      </c>
      <c r="I259" s="32">
        <v>83.7</v>
      </c>
      <c r="J259" s="32">
        <v>189.9</v>
      </c>
      <c r="K259" s="33">
        <v>715.8</v>
      </c>
      <c r="L259" s="32">
        <v>1293</v>
      </c>
      <c r="M259" s="32">
        <v>168.4</v>
      </c>
      <c r="N259" s="32">
        <v>417.4</v>
      </c>
      <c r="O259" s="33">
        <v>168.2</v>
      </c>
      <c r="P259" s="32">
        <v>165.5</v>
      </c>
      <c r="Q259" s="32">
        <v>563</v>
      </c>
      <c r="R259" s="32">
        <v>335.6</v>
      </c>
      <c r="S259" s="33">
        <v>296.7</v>
      </c>
      <c r="T259" s="32">
        <v>1246</v>
      </c>
      <c r="U259" s="34">
        <v>417.4</v>
      </c>
      <c r="V259" s="34">
        <v>147.5</v>
      </c>
      <c r="W259" s="41">
        <f t="shared" si="21"/>
        <v>346.3894736842105</v>
      </c>
      <c r="X259" s="26">
        <f t="shared" si="22"/>
        <v>0.4386927337808203</v>
      </c>
      <c r="Y259" s="26">
        <f t="shared" si="23"/>
        <v>0.5243243655020516</v>
      </c>
    </row>
    <row r="260" spans="1:25" ht="12.75">
      <c r="A260" s="3">
        <f t="shared" si="20"/>
        <v>35954</v>
      </c>
      <c r="B260" s="13">
        <f t="shared" si="24"/>
        <v>69</v>
      </c>
      <c r="C260" s="3">
        <v>35954</v>
      </c>
      <c r="D260" s="32">
        <v>445</v>
      </c>
      <c r="E260" s="32">
        <v>416</v>
      </c>
      <c r="F260" s="32">
        <v>364.5</v>
      </c>
      <c r="G260" s="33">
        <v>41.6</v>
      </c>
      <c r="H260" s="32">
        <v>407.7</v>
      </c>
      <c r="I260" s="32">
        <v>83.7</v>
      </c>
      <c r="J260" s="32">
        <v>163.2</v>
      </c>
      <c r="K260" s="33">
        <v>924.1</v>
      </c>
      <c r="L260" s="32">
        <v>1272</v>
      </c>
      <c r="M260" s="32">
        <v>181.7</v>
      </c>
      <c r="N260" s="32">
        <v>390.4</v>
      </c>
      <c r="O260" s="33">
        <v>170.9</v>
      </c>
      <c r="P260" s="32">
        <v>155.1</v>
      </c>
      <c r="Q260" s="32">
        <v>504.7</v>
      </c>
      <c r="R260" s="32">
        <v>319.7</v>
      </c>
      <c r="S260" s="33">
        <v>271.1</v>
      </c>
      <c r="T260" s="32">
        <v>1032</v>
      </c>
      <c r="U260" s="34">
        <v>445.4</v>
      </c>
      <c r="V260" s="34">
        <v>130.6</v>
      </c>
      <c r="W260" s="41">
        <f t="shared" si="21"/>
        <v>319.15263157894736</v>
      </c>
      <c r="X260" s="26">
        <f t="shared" si="22"/>
        <v>0.40419802296981133</v>
      </c>
      <c r="Y260" s="26">
        <f t="shared" si="23"/>
        <v>0.49746657893408724</v>
      </c>
    </row>
    <row r="261" spans="1:25" ht="12.75">
      <c r="A261" s="3">
        <f t="shared" si="20"/>
        <v>35955</v>
      </c>
      <c r="B261" s="13">
        <f t="shared" si="24"/>
        <v>70</v>
      </c>
      <c r="C261" s="3">
        <v>35955</v>
      </c>
      <c r="D261" s="32">
        <v>441</v>
      </c>
      <c r="E261" s="32">
        <v>404</v>
      </c>
      <c r="F261" s="32">
        <v>338.2</v>
      </c>
      <c r="G261" s="33">
        <v>42.7</v>
      </c>
      <c r="H261" s="32">
        <v>368.3</v>
      </c>
      <c r="I261" s="32">
        <v>78.3</v>
      </c>
      <c r="J261" s="32">
        <v>133.9</v>
      </c>
      <c r="K261" s="39">
        <v>1038</v>
      </c>
      <c r="L261" s="32">
        <v>1238</v>
      </c>
      <c r="M261" s="32">
        <v>224.5</v>
      </c>
      <c r="N261" s="32">
        <v>373.1</v>
      </c>
      <c r="O261" s="33">
        <v>168.2</v>
      </c>
      <c r="P261" s="32">
        <v>162.9</v>
      </c>
      <c r="Q261" s="32">
        <v>469.6</v>
      </c>
      <c r="R261" s="32">
        <v>319.7</v>
      </c>
      <c r="S261" s="33">
        <v>257.1</v>
      </c>
      <c r="T261" s="32">
        <v>875.9</v>
      </c>
      <c r="U261" s="34">
        <v>459.9</v>
      </c>
      <c r="V261" s="34">
        <v>128.3</v>
      </c>
      <c r="W261" s="41">
        <f t="shared" si="21"/>
        <v>302.321052631579</v>
      </c>
      <c r="X261" s="26">
        <f t="shared" si="22"/>
        <v>0.38288129153529804</v>
      </c>
      <c r="Y261" s="26">
        <f t="shared" si="23"/>
        <v>0.47203047913605634</v>
      </c>
    </row>
    <row r="262" spans="1:25" ht="12.75">
      <c r="A262" s="3">
        <f t="shared" si="20"/>
        <v>35956</v>
      </c>
      <c r="B262" s="13">
        <f t="shared" si="24"/>
        <v>71</v>
      </c>
      <c r="C262" s="3">
        <v>35956</v>
      </c>
      <c r="D262" s="32">
        <v>453</v>
      </c>
      <c r="E262" s="32">
        <v>458</v>
      </c>
      <c r="F262" s="32">
        <v>316.5</v>
      </c>
      <c r="G262" s="33">
        <v>39.4</v>
      </c>
      <c r="H262" s="32">
        <v>334.6</v>
      </c>
      <c r="I262" s="32">
        <v>66.6</v>
      </c>
      <c r="J262" s="32">
        <v>119.4</v>
      </c>
      <c r="K262" s="33">
        <v>866.7</v>
      </c>
      <c r="L262" s="32">
        <v>1272</v>
      </c>
      <c r="M262" s="32">
        <v>246.1</v>
      </c>
      <c r="N262" s="32">
        <v>335.6</v>
      </c>
      <c r="O262" s="33">
        <v>145</v>
      </c>
      <c r="P262" s="32">
        <v>160.2</v>
      </c>
      <c r="Q262" s="32">
        <v>479.5</v>
      </c>
      <c r="R262" s="32">
        <v>292.9</v>
      </c>
      <c r="S262" s="33">
        <v>296.7</v>
      </c>
      <c r="T262" s="32">
        <v>786.7</v>
      </c>
      <c r="U262" s="34">
        <v>684.6</v>
      </c>
      <c r="V262" s="34">
        <v>126.1</v>
      </c>
      <c r="W262" s="41">
        <f t="shared" si="21"/>
        <v>304.6263157894737</v>
      </c>
      <c r="X262" s="26">
        <f t="shared" si="22"/>
        <v>0.3858008438706066</v>
      </c>
      <c r="Y262" s="26">
        <f t="shared" si="23"/>
        <v>0.4504137936944907</v>
      </c>
    </row>
    <row r="263" spans="1:25" ht="12.75">
      <c r="A263" s="3">
        <f t="shared" si="20"/>
        <v>35957</v>
      </c>
      <c r="B263" s="13">
        <f t="shared" si="24"/>
        <v>72</v>
      </c>
      <c r="C263" s="3">
        <v>35957</v>
      </c>
      <c r="D263" s="32">
        <v>376</v>
      </c>
      <c r="E263" s="32">
        <v>519</v>
      </c>
      <c r="F263" s="32">
        <v>364.5</v>
      </c>
      <c r="G263" s="33">
        <v>39.4</v>
      </c>
      <c r="H263" s="32">
        <v>305.9</v>
      </c>
      <c r="I263" s="32">
        <v>59.2</v>
      </c>
      <c r="J263" s="32">
        <v>112</v>
      </c>
      <c r="K263" s="33">
        <v>726.1</v>
      </c>
      <c r="L263" s="32">
        <v>1331.3333333333333</v>
      </c>
      <c r="M263" s="32">
        <v>249.2</v>
      </c>
      <c r="N263" s="32">
        <v>308.1</v>
      </c>
      <c r="O263" s="33">
        <v>135.3</v>
      </c>
      <c r="P263" s="32">
        <v>147.5</v>
      </c>
      <c r="Q263" s="32">
        <v>464.7</v>
      </c>
      <c r="R263" s="32">
        <v>292.9</v>
      </c>
      <c r="S263" s="39">
        <v>431.3</v>
      </c>
      <c r="T263" s="32">
        <v>766.9</v>
      </c>
      <c r="U263" s="34">
        <v>579.5</v>
      </c>
      <c r="V263" s="34">
        <v>117.2</v>
      </c>
      <c r="W263" s="41">
        <f t="shared" si="21"/>
        <v>317.0315789473684</v>
      </c>
      <c r="X263" s="26">
        <f t="shared" si="22"/>
        <v>0.4015117681955434</v>
      </c>
      <c r="Y263" s="26">
        <f t="shared" si="23"/>
        <v>0.43127101463489886</v>
      </c>
    </row>
    <row r="264" spans="1:25" ht="12.75">
      <c r="A264" s="3">
        <f t="shared" si="20"/>
        <v>35958</v>
      </c>
      <c r="B264" s="13">
        <f t="shared" si="24"/>
        <v>73</v>
      </c>
      <c r="C264" s="3">
        <v>35958</v>
      </c>
      <c r="D264" s="32">
        <v>320</v>
      </c>
      <c r="E264" s="32">
        <v>614</v>
      </c>
      <c r="F264" s="32">
        <v>341.9</v>
      </c>
      <c r="G264" s="33">
        <v>50.7</v>
      </c>
      <c r="H264" s="32">
        <v>262</v>
      </c>
      <c r="I264" s="32">
        <v>57.9</v>
      </c>
      <c r="J264" s="32">
        <v>101.8</v>
      </c>
      <c r="K264" s="33">
        <v>685.3</v>
      </c>
      <c r="L264" s="32">
        <v>1390.6666666666665</v>
      </c>
      <c r="M264" s="32">
        <v>265.3</v>
      </c>
      <c r="N264" s="32">
        <v>300.4</v>
      </c>
      <c r="O264" s="33">
        <v>108.6</v>
      </c>
      <c r="P264" s="32">
        <v>170.9</v>
      </c>
      <c r="Q264" s="32">
        <v>469.6</v>
      </c>
      <c r="R264" s="32">
        <v>253.6</v>
      </c>
      <c r="S264" s="33">
        <v>426.6</v>
      </c>
      <c r="T264" s="32">
        <v>827.2</v>
      </c>
      <c r="U264" s="34">
        <v>515.1</v>
      </c>
      <c r="V264" s="34">
        <v>110.7</v>
      </c>
      <c r="W264" s="41">
        <f t="shared" si="21"/>
        <v>330.78947368421046</v>
      </c>
      <c r="X264" s="26">
        <f t="shared" si="22"/>
        <v>0.4189357631829786</v>
      </c>
      <c r="Y264" s="26">
        <f t="shared" si="23"/>
        <v>0.41637329895130365</v>
      </c>
    </row>
    <row r="265" spans="1:25" ht="12.75">
      <c r="A265" s="3">
        <f t="shared" si="20"/>
        <v>35959</v>
      </c>
      <c r="B265" s="13">
        <f t="shared" si="24"/>
        <v>74</v>
      </c>
      <c r="C265" s="3">
        <v>35959</v>
      </c>
      <c r="D265" s="32">
        <v>313</v>
      </c>
      <c r="E265" s="32">
        <v>556</v>
      </c>
      <c r="F265" s="32">
        <v>309.4</v>
      </c>
      <c r="G265" s="33">
        <v>74.4</v>
      </c>
      <c r="H265" s="32">
        <v>230.6</v>
      </c>
      <c r="I265" s="32">
        <v>70.5</v>
      </c>
      <c r="J265" s="32">
        <v>92</v>
      </c>
      <c r="K265" s="33">
        <v>773.4</v>
      </c>
      <c r="L265" s="32">
        <v>1450</v>
      </c>
      <c r="M265" s="32">
        <v>298.9</v>
      </c>
      <c r="N265" s="32">
        <v>308.1</v>
      </c>
      <c r="O265" s="33">
        <v>115</v>
      </c>
      <c r="P265" s="32">
        <v>196.4</v>
      </c>
      <c r="Q265" s="32">
        <v>455</v>
      </c>
      <c r="R265" s="32">
        <v>227.1</v>
      </c>
      <c r="S265" s="33">
        <v>412.9</v>
      </c>
      <c r="T265" s="32">
        <v>741</v>
      </c>
      <c r="U265" s="34">
        <v>530.7</v>
      </c>
      <c r="V265" s="34">
        <v>110.7</v>
      </c>
      <c r="W265" s="41">
        <f t="shared" si="21"/>
        <v>303.82631578947365</v>
      </c>
      <c r="X265" s="26">
        <f t="shared" si="22"/>
        <v>0.38478766589123004</v>
      </c>
      <c r="Y265" s="26">
        <f t="shared" si="23"/>
        <v>0.40240115563232687</v>
      </c>
    </row>
    <row r="266" spans="1:25" ht="12.75">
      <c r="A266" s="3">
        <f t="shared" si="20"/>
        <v>35960</v>
      </c>
      <c r="B266" s="13">
        <f t="shared" si="24"/>
        <v>75</v>
      </c>
      <c r="C266" s="3">
        <v>35960</v>
      </c>
      <c r="D266" s="32">
        <v>299</v>
      </c>
      <c r="E266" s="32">
        <v>488</v>
      </c>
      <c r="F266" s="32">
        <v>278.5</v>
      </c>
      <c r="G266" s="33">
        <v>57.9</v>
      </c>
      <c r="H266" s="32">
        <v>192.7</v>
      </c>
      <c r="I266" s="32">
        <v>77</v>
      </c>
      <c r="J266" s="32">
        <v>90.6</v>
      </c>
      <c r="K266" s="33">
        <v>971.4</v>
      </c>
      <c r="L266" s="32">
        <v>1384</v>
      </c>
      <c r="M266" s="32">
        <v>320.1</v>
      </c>
      <c r="N266" s="32">
        <v>368.8</v>
      </c>
      <c r="O266" s="33">
        <v>106.6</v>
      </c>
      <c r="P266" s="32">
        <v>187.6</v>
      </c>
      <c r="Q266" s="32">
        <v>489.5</v>
      </c>
      <c r="R266" s="32">
        <v>211.4</v>
      </c>
      <c r="S266" s="33">
        <v>390.4</v>
      </c>
      <c r="T266" s="32">
        <v>678.5</v>
      </c>
      <c r="U266" s="34">
        <v>613.4</v>
      </c>
      <c r="V266" s="34">
        <v>108.6</v>
      </c>
      <c r="W266" s="41">
        <f t="shared" si="21"/>
        <v>286.65263157894736</v>
      </c>
      <c r="X266" s="26">
        <f t="shared" si="22"/>
        <v>0.3630376675576412</v>
      </c>
      <c r="Y266" s="26">
        <f t="shared" si="23"/>
        <v>0.39159328902901563</v>
      </c>
    </row>
    <row r="267" spans="1:25" ht="12.75">
      <c r="A267" s="3">
        <f t="shared" si="20"/>
        <v>35961</v>
      </c>
      <c r="B267" s="13">
        <f t="shared" si="24"/>
        <v>76</v>
      </c>
      <c r="C267" s="3">
        <v>35961</v>
      </c>
      <c r="D267" s="32">
        <v>296</v>
      </c>
      <c r="E267" s="32">
        <v>420</v>
      </c>
      <c r="F267" s="32">
        <v>239.8</v>
      </c>
      <c r="G267" s="33">
        <v>50.7</v>
      </c>
      <c r="H267" s="32">
        <v>168.4</v>
      </c>
      <c r="I267" s="32">
        <v>69.2</v>
      </c>
      <c r="J267" s="32">
        <v>92</v>
      </c>
      <c r="K267" s="33">
        <v>935.8</v>
      </c>
      <c r="L267" s="32">
        <v>1413</v>
      </c>
      <c r="M267" s="32">
        <v>376</v>
      </c>
      <c r="N267" s="32">
        <v>445.4</v>
      </c>
      <c r="O267" s="33">
        <v>236.9</v>
      </c>
      <c r="P267" s="32">
        <v>202.3</v>
      </c>
      <c r="Q267" s="32">
        <v>568.4</v>
      </c>
      <c r="R267" s="32">
        <v>202.3</v>
      </c>
      <c r="S267" s="33">
        <v>352</v>
      </c>
      <c r="T267" s="32">
        <v>596.3</v>
      </c>
      <c r="U267" s="34">
        <v>911.7</v>
      </c>
      <c r="V267" s="34">
        <v>98.5</v>
      </c>
      <c r="W267" s="41">
        <f t="shared" si="21"/>
        <v>282.33684210526326</v>
      </c>
      <c r="X267" s="26">
        <f t="shared" si="22"/>
        <v>0.3575718389846892</v>
      </c>
      <c r="Y267" s="26">
        <f t="shared" si="23"/>
        <v>0.3849324056025695</v>
      </c>
    </row>
    <row r="268" spans="1:25" ht="12.75">
      <c r="A268" s="3">
        <f t="shared" si="20"/>
        <v>35962</v>
      </c>
      <c r="B268" s="13">
        <f t="shared" si="24"/>
        <v>77</v>
      </c>
      <c r="C268" s="3">
        <v>35962</v>
      </c>
      <c r="D268" s="32">
        <v>327</v>
      </c>
      <c r="E268" s="32">
        <v>384</v>
      </c>
      <c r="F268" s="32">
        <v>218.6</v>
      </c>
      <c r="G268" s="33">
        <v>50.7</v>
      </c>
      <c r="H268" s="32">
        <v>163.2</v>
      </c>
      <c r="I268" s="32">
        <v>62.9</v>
      </c>
      <c r="J268" s="32">
        <v>96.2</v>
      </c>
      <c r="K268" s="33">
        <v>989.4</v>
      </c>
      <c r="L268" s="32">
        <v>1425</v>
      </c>
      <c r="M268" s="39">
        <v>445.4</v>
      </c>
      <c r="N268" s="32">
        <v>464.7</v>
      </c>
      <c r="O268" s="33">
        <v>182</v>
      </c>
      <c r="P268" s="32">
        <v>187.6</v>
      </c>
      <c r="Q268" s="32">
        <v>660.3</v>
      </c>
      <c r="R268" s="32">
        <v>170.9</v>
      </c>
      <c r="S268" s="33">
        <v>319.7</v>
      </c>
      <c r="T268" s="32">
        <v>557.5</v>
      </c>
      <c r="U268" s="40">
        <v>1644</v>
      </c>
      <c r="V268" s="34">
        <v>92.7</v>
      </c>
      <c r="W268" s="41">
        <f t="shared" si="21"/>
        <v>299.0947368421053</v>
      </c>
      <c r="X268" s="26">
        <f t="shared" si="22"/>
        <v>0.37879525139478626</v>
      </c>
      <c r="Y268" s="26">
        <f t="shared" si="23"/>
        <v>0.3843486855824964</v>
      </c>
    </row>
    <row r="269" spans="1:25" ht="12.75">
      <c r="A269" s="3">
        <f t="shared" si="20"/>
        <v>35963</v>
      </c>
      <c r="B269" s="13">
        <f t="shared" si="24"/>
        <v>78</v>
      </c>
      <c r="C269" s="3">
        <v>35963</v>
      </c>
      <c r="D269" s="32">
        <v>302</v>
      </c>
      <c r="E269" s="32">
        <v>376</v>
      </c>
      <c r="F269" s="32">
        <v>204</v>
      </c>
      <c r="G269" s="33">
        <v>49.6</v>
      </c>
      <c r="H269" s="32">
        <v>155.6</v>
      </c>
      <c r="I269" s="32">
        <v>69.2</v>
      </c>
      <c r="J269" s="32">
        <v>89.2</v>
      </c>
      <c r="K269" s="33">
        <v>1032</v>
      </c>
      <c r="L269" s="32">
        <v>1328</v>
      </c>
      <c r="M269" s="32">
        <v>431.3</v>
      </c>
      <c r="N269" s="32">
        <v>515.1</v>
      </c>
      <c r="O269" s="33">
        <v>179.2</v>
      </c>
      <c r="P269" s="32">
        <v>173.6</v>
      </c>
      <c r="Q269" s="32">
        <v>696.9</v>
      </c>
      <c r="R269" s="32">
        <v>140.1</v>
      </c>
      <c r="S269" s="33">
        <v>300.4</v>
      </c>
      <c r="T269" s="32">
        <v>563</v>
      </c>
      <c r="U269" s="34">
        <v>1087</v>
      </c>
      <c r="V269" s="34">
        <v>117.2</v>
      </c>
      <c r="W269" s="41">
        <f t="shared" si="21"/>
        <v>282.6578947368421</v>
      </c>
      <c r="X269" s="26">
        <f t="shared" si="22"/>
        <v>0.3579784433053599</v>
      </c>
      <c r="Y269" s="26">
        <f t="shared" si="23"/>
        <v>0.3803740569303184</v>
      </c>
    </row>
    <row r="270" spans="1:25" ht="12.75">
      <c r="A270" s="3">
        <f t="shared" si="20"/>
        <v>35964</v>
      </c>
      <c r="B270" s="13">
        <f t="shared" si="24"/>
        <v>79</v>
      </c>
      <c r="C270" s="3">
        <v>35964</v>
      </c>
      <c r="D270" s="32">
        <v>282</v>
      </c>
      <c r="E270" s="32">
        <v>412</v>
      </c>
      <c r="F270" s="32">
        <v>189.9</v>
      </c>
      <c r="G270" s="33">
        <v>42.7</v>
      </c>
      <c r="H270" s="32">
        <v>148.2</v>
      </c>
      <c r="I270" s="32">
        <v>60.4</v>
      </c>
      <c r="J270" s="32">
        <v>82.4</v>
      </c>
      <c r="K270" s="33">
        <v>895.2</v>
      </c>
      <c r="L270" s="32">
        <v>1307</v>
      </c>
      <c r="M270" s="32">
        <v>412.9</v>
      </c>
      <c r="N270" s="32">
        <v>445.4</v>
      </c>
      <c r="O270" s="33">
        <v>217.6</v>
      </c>
      <c r="P270" s="32">
        <v>162.9</v>
      </c>
      <c r="Q270" s="32">
        <v>636.6</v>
      </c>
      <c r="R270" s="32">
        <v>123.8</v>
      </c>
      <c r="S270" s="33">
        <v>271.1</v>
      </c>
      <c r="T270" s="32">
        <v>590.6</v>
      </c>
      <c r="U270" s="34">
        <v>760.4</v>
      </c>
      <c r="V270" s="34">
        <v>119.3</v>
      </c>
      <c r="W270" s="41">
        <f t="shared" si="21"/>
        <v>260.65263157894736</v>
      </c>
      <c r="X270" s="26">
        <f t="shared" si="22"/>
        <v>0.3301093832279051</v>
      </c>
      <c r="Y270" s="26">
        <f t="shared" si="23"/>
        <v>0.3701737162206557</v>
      </c>
    </row>
    <row r="271" spans="1:25" ht="12.75">
      <c r="A271" s="3">
        <f t="shared" si="20"/>
        <v>35965</v>
      </c>
      <c r="B271" s="13">
        <f t="shared" si="24"/>
        <v>80</v>
      </c>
      <c r="C271" s="3">
        <v>35965</v>
      </c>
      <c r="D271" s="32">
        <v>265</v>
      </c>
      <c r="E271" s="32">
        <v>610</v>
      </c>
      <c r="F271" s="32">
        <v>176.3</v>
      </c>
      <c r="G271" s="33">
        <v>42.07142857142858</v>
      </c>
      <c r="H271" s="32">
        <v>143.4</v>
      </c>
      <c r="I271" s="32">
        <v>54.3</v>
      </c>
      <c r="J271" s="32">
        <v>81</v>
      </c>
      <c r="K271" s="33">
        <v>665.3</v>
      </c>
      <c r="L271" s="32">
        <v>1192</v>
      </c>
      <c r="M271" s="32">
        <v>426.6</v>
      </c>
      <c r="N271" s="32">
        <v>412.9</v>
      </c>
      <c r="O271" s="33">
        <v>202.3</v>
      </c>
      <c r="P271" s="32">
        <v>155.1</v>
      </c>
      <c r="Q271" s="32">
        <v>557.5</v>
      </c>
      <c r="R271" s="32">
        <v>110.7</v>
      </c>
      <c r="S271" s="33">
        <v>264</v>
      </c>
      <c r="T271" s="32">
        <v>601.9</v>
      </c>
      <c r="U271" s="34">
        <v>619.1</v>
      </c>
      <c r="V271" s="34">
        <v>98.5</v>
      </c>
      <c r="W271" s="41">
        <f t="shared" si="21"/>
        <v>253.16315789473683</v>
      </c>
      <c r="X271" s="26">
        <f t="shared" si="22"/>
        <v>0.32062417096045276</v>
      </c>
      <c r="Y271" s="26">
        <f t="shared" si="23"/>
        <v>0.3561292030460092</v>
      </c>
    </row>
    <row r="272" spans="1:25" ht="12.75">
      <c r="A272" s="3">
        <f t="shared" si="20"/>
        <v>35966</v>
      </c>
      <c r="B272" s="13">
        <f t="shared" si="24"/>
        <v>81</v>
      </c>
      <c r="C272" s="3">
        <v>35966</v>
      </c>
      <c r="D272" s="32">
        <v>184</v>
      </c>
      <c r="E272" s="32">
        <v>772</v>
      </c>
      <c r="F272" s="32">
        <v>209.8</v>
      </c>
      <c r="G272" s="33">
        <v>41.44285714285714</v>
      </c>
      <c r="H272" s="32">
        <v>158.2</v>
      </c>
      <c r="I272" s="32">
        <v>46.1</v>
      </c>
      <c r="J272" s="32">
        <v>85.1</v>
      </c>
      <c r="K272" s="33">
        <v>525</v>
      </c>
      <c r="L272" s="32">
        <v>995.4</v>
      </c>
      <c r="M272" s="32">
        <v>431.3</v>
      </c>
      <c r="N272" s="32">
        <v>368.8</v>
      </c>
      <c r="O272" s="33">
        <v>160.2</v>
      </c>
      <c r="P272" s="32">
        <v>140.1</v>
      </c>
      <c r="Q272" s="32">
        <v>464.7</v>
      </c>
      <c r="R272" s="32">
        <v>112.9</v>
      </c>
      <c r="S272" s="33">
        <v>246.9</v>
      </c>
      <c r="T272" s="32">
        <v>573.9</v>
      </c>
      <c r="U272" s="34">
        <v>525.5</v>
      </c>
      <c r="V272" s="34">
        <v>89</v>
      </c>
      <c r="W272" s="41">
        <f t="shared" si="21"/>
        <v>257.59473684210525</v>
      </c>
      <c r="X272" s="26">
        <f t="shared" si="22"/>
        <v>0.32623664371463046</v>
      </c>
      <c r="Y272" s="26">
        <f t="shared" si="23"/>
        <v>0.34776477130649497</v>
      </c>
    </row>
    <row r="273" spans="1:25" ht="12.75">
      <c r="A273" s="3">
        <f t="shared" si="20"/>
        <v>35967</v>
      </c>
      <c r="B273" s="13">
        <f t="shared" si="24"/>
        <v>82</v>
      </c>
      <c r="C273" s="3">
        <v>35967</v>
      </c>
      <c r="D273" s="32">
        <v>184</v>
      </c>
      <c r="E273" s="32">
        <v>777</v>
      </c>
      <c r="F273" s="32">
        <v>246.1</v>
      </c>
      <c r="G273" s="33">
        <v>40.81428571428572</v>
      </c>
      <c r="H273" s="32">
        <v>179</v>
      </c>
      <c r="I273" s="32">
        <v>42.7</v>
      </c>
      <c r="J273" s="32">
        <v>81</v>
      </c>
      <c r="K273" s="33">
        <v>424.7</v>
      </c>
      <c r="L273" s="32">
        <v>883.8</v>
      </c>
      <c r="M273" s="32">
        <v>399.3</v>
      </c>
      <c r="N273" s="32">
        <v>343.7</v>
      </c>
      <c r="O273" s="33">
        <v>126.1</v>
      </c>
      <c r="P273" s="32">
        <v>128.3</v>
      </c>
      <c r="Q273" s="32">
        <v>474.6</v>
      </c>
      <c r="R273" s="32">
        <v>106.6</v>
      </c>
      <c r="S273" s="33">
        <v>220.8</v>
      </c>
      <c r="T273" s="32">
        <v>590.6</v>
      </c>
      <c r="U273" s="34">
        <v>474.6</v>
      </c>
      <c r="V273" s="34">
        <v>96.6</v>
      </c>
      <c r="W273" s="41">
        <f t="shared" si="21"/>
        <v>261.64210526315793</v>
      </c>
      <c r="X273" s="26">
        <f t="shared" si="22"/>
        <v>0.33136252441292346</v>
      </c>
      <c r="Y273" s="26">
        <f t="shared" si="23"/>
        <v>0.3432397508572495</v>
      </c>
    </row>
    <row r="274" spans="1:25" ht="12.75">
      <c r="A274" s="3">
        <f t="shared" si="20"/>
        <v>35968</v>
      </c>
      <c r="B274" s="13">
        <f t="shared" si="24"/>
        <v>83</v>
      </c>
      <c r="C274" s="3">
        <v>35968</v>
      </c>
      <c r="D274" s="32">
        <v>174</v>
      </c>
      <c r="E274" s="32">
        <v>777</v>
      </c>
      <c r="F274" s="32">
        <v>230.6</v>
      </c>
      <c r="G274" s="33">
        <v>40.18571428571428</v>
      </c>
      <c r="H274" s="32">
        <v>206.9</v>
      </c>
      <c r="I274" s="32">
        <v>47.2</v>
      </c>
      <c r="J274" s="32">
        <v>82.4</v>
      </c>
      <c r="K274" s="33">
        <v>473.5</v>
      </c>
      <c r="L274" s="32">
        <v>844.3</v>
      </c>
      <c r="M274" s="32">
        <v>381.7</v>
      </c>
      <c r="N274" s="32">
        <v>327.6</v>
      </c>
      <c r="O274" s="33">
        <v>117.2</v>
      </c>
      <c r="P274" s="32">
        <v>117.2</v>
      </c>
      <c r="Q274" s="32">
        <v>607.6</v>
      </c>
      <c r="R274" s="32">
        <v>98.5</v>
      </c>
      <c r="S274" s="33">
        <v>193.4</v>
      </c>
      <c r="T274" s="32">
        <v>585</v>
      </c>
      <c r="U274" s="34">
        <v>417.4</v>
      </c>
      <c r="V274" s="34">
        <v>65.9</v>
      </c>
      <c r="W274" s="41">
        <f t="shared" si="21"/>
        <v>258.29122807017535</v>
      </c>
      <c r="X274" s="26">
        <f t="shared" si="22"/>
        <v>0.3271187306835174</v>
      </c>
      <c r="Y274" s="26">
        <f t="shared" si="23"/>
        <v>0.338889306814225</v>
      </c>
    </row>
    <row r="275" spans="1:25" ht="12.75">
      <c r="A275" s="3">
        <f t="shared" si="20"/>
        <v>35969</v>
      </c>
      <c r="B275" s="13">
        <f t="shared" si="24"/>
        <v>84</v>
      </c>
      <c r="C275" s="3">
        <v>35969</v>
      </c>
      <c r="D275" s="32">
        <v>158</v>
      </c>
      <c r="E275" s="39">
        <v>845</v>
      </c>
      <c r="F275" s="32">
        <v>215.6</v>
      </c>
      <c r="G275" s="33">
        <v>39.55714285714286</v>
      </c>
      <c r="H275" s="32">
        <v>165.8</v>
      </c>
      <c r="I275" s="32">
        <v>49.6</v>
      </c>
      <c r="J275" s="32">
        <v>78.3</v>
      </c>
      <c r="K275" s="33">
        <v>456.9</v>
      </c>
      <c r="L275" s="32">
        <v>811.2</v>
      </c>
      <c r="M275" s="32">
        <v>364.5</v>
      </c>
      <c r="N275" s="32">
        <v>292.9</v>
      </c>
      <c r="O275" s="33">
        <v>108.6</v>
      </c>
      <c r="P275" s="32">
        <v>117.2</v>
      </c>
      <c r="Q275" s="32">
        <v>813.6</v>
      </c>
      <c r="R275" s="32">
        <v>89</v>
      </c>
      <c r="S275" s="33">
        <v>208.4</v>
      </c>
      <c r="T275" s="32">
        <v>536</v>
      </c>
      <c r="U275" s="34">
        <v>364.5</v>
      </c>
      <c r="V275" s="34">
        <v>57.8</v>
      </c>
      <c r="W275" s="41">
        <f t="shared" si="21"/>
        <v>253.84035087719295</v>
      </c>
      <c r="X275" s="26">
        <f t="shared" si="22"/>
        <v>0.3214818172324688</v>
      </c>
      <c r="Y275" s="26">
        <f t="shared" si="23"/>
        <v>0.33070167336246536</v>
      </c>
    </row>
    <row r="276" spans="1:25" ht="12.75">
      <c r="A276" s="3">
        <f t="shared" si="20"/>
        <v>35970</v>
      </c>
      <c r="B276" s="13">
        <f t="shared" si="24"/>
        <v>85</v>
      </c>
      <c r="C276" s="3">
        <v>35970</v>
      </c>
      <c r="D276" s="32">
        <v>153</v>
      </c>
      <c r="E276" s="32">
        <v>828</v>
      </c>
      <c r="F276" s="32">
        <v>215.6</v>
      </c>
      <c r="G276" s="33">
        <v>38.92857142857143</v>
      </c>
      <c r="H276" s="32">
        <v>127</v>
      </c>
      <c r="I276" s="32">
        <v>41.6</v>
      </c>
      <c r="J276" s="32">
        <v>70.5</v>
      </c>
      <c r="K276" s="33">
        <v>428.6</v>
      </c>
      <c r="L276" s="32">
        <v>855.5</v>
      </c>
      <c r="M276" s="32">
        <v>364.5</v>
      </c>
      <c r="N276" s="32">
        <v>274.7</v>
      </c>
      <c r="O276" s="33">
        <v>102.5</v>
      </c>
      <c r="P276" s="32">
        <v>121.6</v>
      </c>
      <c r="Q276" s="32">
        <v>820.4</v>
      </c>
      <c r="R276" s="32">
        <v>77.1</v>
      </c>
      <c r="S276" s="33">
        <v>240.2</v>
      </c>
      <c r="T276" s="32">
        <v>464.7</v>
      </c>
      <c r="U276" s="34">
        <v>327.6</v>
      </c>
      <c r="V276" s="34">
        <v>57.8</v>
      </c>
      <c r="W276" s="41">
        <f t="shared" si="21"/>
        <v>246.10000000000002</v>
      </c>
      <c r="X276" s="26">
        <f t="shared" si="22"/>
        <v>0.31167887590569454</v>
      </c>
      <c r="Y276" s="26">
        <f t="shared" si="23"/>
        <v>0.32408744944822754</v>
      </c>
    </row>
    <row r="277" spans="1:25" ht="12.75">
      <c r="A277" s="3">
        <f t="shared" si="20"/>
        <v>35971</v>
      </c>
      <c r="B277" s="13">
        <f t="shared" si="24"/>
        <v>86</v>
      </c>
      <c r="C277" s="3">
        <v>35971</v>
      </c>
      <c r="D277" s="32">
        <v>161</v>
      </c>
      <c r="E277" s="32">
        <v>772</v>
      </c>
      <c r="F277" s="32">
        <v>201.1</v>
      </c>
      <c r="G277" s="33">
        <v>38.3</v>
      </c>
      <c r="H277" s="32">
        <v>109.1</v>
      </c>
      <c r="I277" s="32">
        <v>37.2</v>
      </c>
      <c r="J277" s="32">
        <v>66.6</v>
      </c>
      <c r="K277" s="33">
        <v>405.1</v>
      </c>
      <c r="L277" s="32">
        <v>811.2</v>
      </c>
      <c r="M277" s="32">
        <v>360.3</v>
      </c>
      <c r="N277" s="32">
        <v>285.6</v>
      </c>
      <c r="O277" s="33">
        <v>98.5</v>
      </c>
      <c r="P277" s="32">
        <v>112.9</v>
      </c>
      <c r="Q277" s="32">
        <v>840.9</v>
      </c>
      <c r="R277" s="32">
        <v>72.4</v>
      </c>
      <c r="S277" s="33">
        <v>271.1</v>
      </c>
      <c r="T277" s="32">
        <v>422</v>
      </c>
      <c r="U277" s="34">
        <v>308.1</v>
      </c>
      <c r="V277" s="34">
        <v>56.9</v>
      </c>
      <c r="W277" s="41">
        <f t="shared" si="21"/>
        <v>229.30000000000004</v>
      </c>
      <c r="X277" s="26">
        <f t="shared" si="22"/>
        <v>0.29040213833878814</v>
      </c>
      <c r="Y277" s="26">
        <f t="shared" si="23"/>
        <v>0.31841498589263934</v>
      </c>
    </row>
    <row r="278" spans="1:25" ht="12.75">
      <c r="A278" s="3">
        <f t="shared" si="20"/>
        <v>35972</v>
      </c>
      <c r="B278" s="13">
        <f t="shared" si="24"/>
        <v>87</v>
      </c>
      <c r="C278" s="3">
        <v>35972</v>
      </c>
      <c r="D278" s="32">
        <v>151</v>
      </c>
      <c r="E278" s="32">
        <v>707</v>
      </c>
      <c r="F278" s="32">
        <v>204</v>
      </c>
      <c r="G278" s="33">
        <v>43.8</v>
      </c>
      <c r="H278" s="32">
        <v>100.4</v>
      </c>
      <c r="I278" s="32">
        <v>40.5</v>
      </c>
      <c r="J278" s="32">
        <v>55.5</v>
      </c>
      <c r="K278" s="33">
        <v>378.5</v>
      </c>
      <c r="L278" s="32">
        <v>705.5</v>
      </c>
      <c r="M278" s="32">
        <v>364.5</v>
      </c>
      <c r="N278" s="32">
        <v>274.7</v>
      </c>
      <c r="O278" s="33">
        <v>87.1</v>
      </c>
      <c r="P278" s="32">
        <v>90.8</v>
      </c>
      <c r="Q278" s="32">
        <v>820.4</v>
      </c>
      <c r="R278" s="32">
        <v>64.1</v>
      </c>
      <c r="S278" s="33">
        <v>281.9</v>
      </c>
      <c r="T278" s="32">
        <v>399.3</v>
      </c>
      <c r="U278" s="34">
        <v>281.9</v>
      </c>
      <c r="V278" s="34">
        <v>49.9</v>
      </c>
      <c r="W278" s="41">
        <f t="shared" si="21"/>
        <v>221.99473684210525</v>
      </c>
      <c r="X278" s="26">
        <f t="shared" si="22"/>
        <v>0.2811502236323764</v>
      </c>
      <c r="Y278" s="26">
        <f t="shared" si="23"/>
        <v>0.312775850560057</v>
      </c>
    </row>
    <row r="279" spans="1:25" ht="12.75">
      <c r="A279" s="3">
        <f t="shared" si="20"/>
        <v>35973</v>
      </c>
      <c r="B279" s="13">
        <f t="shared" si="24"/>
        <v>88</v>
      </c>
      <c r="C279" s="3">
        <v>35973</v>
      </c>
      <c r="D279" s="32">
        <v>139</v>
      </c>
      <c r="E279" s="32">
        <v>634</v>
      </c>
      <c r="F279" s="32">
        <v>198.3</v>
      </c>
      <c r="G279" s="33">
        <v>49.6</v>
      </c>
      <c r="H279" s="32">
        <v>125.5</v>
      </c>
      <c r="I279" s="32">
        <v>42.7</v>
      </c>
      <c r="J279" s="32">
        <v>47.2</v>
      </c>
      <c r="K279" s="33">
        <v>456.9</v>
      </c>
      <c r="L279" s="32">
        <v>650.6</v>
      </c>
      <c r="M279" s="32">
        <v>394.9</v>
      </c>
      <c r="N279" s="32">
        <v>250.2</v>
      </c>
      <c r="O279" s="33">
        <v>78.1</v>
      </c>
      <c r="P279" s="32">
        <v>81.8</v>
      </c>
      <c r="Q279" s="32">
        <v>806.8</v>
      </c>
      <c r="R279" s="32">
        <v>60.5</v>
      </c>
      <c r="S279" s="33">
        <v>230.3</v>
      </c>
      <c r="T279" s="32">
        <v>394.9</v>
      </c>
      <c r="U279" s="34">
        <v>253.6</v>
      </c>
      <c r="V279" s="34">
        <v>49</v>
      </c>
      <c r="W279" s="41">
        <f t="shared" si="21"/>
        <v>211.8736842105263</v>
      </c>
      <c r="X279" s="26">
        <f t="shared" si="22"/>
        <v>0.2683321890643435</v>
      </c>
      <c r="Y279" s="26">
        <f t="shared" si="23"/>
        <v>0.304503785610016</v>
      </c>
    </row>
    <row r="280" spans="1:25" ht="12.75">
      <c r="A280" s="3">
        <f t="shared" si="20"/>
        <v>35974</v>
      </c>
      <c r="B280" s="13">
        <f t="shared" si="24"/>
        <v>89</v>
      </c>
      <c r="C280" s="3">
        <v>35974</v>
      </c>
      <c r="D280" s="32">
        <v>126</v>
      </c>
      <c r="E280" s="32">
        <v>547</v>
      </c>
      <c r="F280" s="32">
        <v>192.7</v>
      </c>
      <c r="G280" s="33">
        <v>45</v>
      </c>
      <c r="H280" s="32">
        <v>122.4</v>
      </c>
      <c r="I280" s="32">
        <v>37.2</v>
      </c>
      <c r="J280" s="32">
        <v>45</v>
      </c>
      <c r="K280" s="33">
        <v>469.4</v>
      </c>
      <c r="L280" s="32">
        <v>607.2</v>
      </c>
      <c r="M280" s="32">
        <v>390.4</v>
      </c>
      <c r="N280" s="32">
        <v>230.3</v>
      </c>
      <c r="O280" s="33">
        <v>85.3</v>
      </c>
      <c r="P280" s="32">
        <v>119.3</v>
      </c>
      <c r="Q280" s="32">
        <v>890.1</v>
      </c>
      <c r="R280" s="32">
        <v>60.5</v>
      </c>
      <c r="S280" s="33">
        <v>170.9</v>
      </c>
      <c r="T280" s="32">
        <v>422</v>
      </c>
      <c r="U280" s="34">
        <v>236.9</v>
      </c>
      <c r="V280" s="34">
        <v>55.1</v>
      </c>
      <c r="W280" s="41">
        <f t="shared" si="21"/>
        <v>191.8947368421053</v>
      </c>
      <c r="X280" s="26">
        <f t="shared" si="22"/>
        <v>0.2430294021583358</v>
      </c>
      <c r="Y280" s="26">
        <f t="shared" si="23"/>
        <v>0.29188476814507497</v>
      </c>
    </row>
    <row r="281" spans="1:25" ht="12.75">
      <c r="A281" s="3">
        <f t="shared" si="20"/>
        <v>35975</v>
      </c>
      <c r="B281" s="13">
        <f t="shared" si="24"/>
        <v>90</v>
      </c>
      <c r="C281" s="3">
        <v>35975</v>
      </c>
      <c r="D281" s="32">
        <v>127</v>
      </c>
      <c r="E281" s="32">
        <v>484</v>
      </c>
      <c r="F281" s="32">
        <v>187.2</v>
      </c>
      <c r="G281" s="33">
        <v>39.4</v>
      </c>
      <c r="H281" s="32">
        <v>90.6</v>
      </c>
      <c r="I281" s="32">
        <v>36.1</v>
      </c>
      <c r="J281" s="32">
        <v>42.7</v>
      </c>
      <c r="K281" s="33">
        <v>469.4</v>
      </c>
      <c r="L281" s="32">
        <v>612</v>
      </c>
      <c r="M281" s="32">
        <v>368.8</v>
      </c>
      <c r="N281" s="32">
        <v>211.4</v>
      </c>
      <c r="O281" s="33">
        <v>98.5</v>
      </c>
      <c r="P281" s="32">
        <v>104.5</v>
      </c>
      <c r="Q281" s="39">
        <v>897.3</v>
      </c>
      <c r="R281" s="32">
        <v>56.9</v>
      </c>
      <c r="S281" s="33">
        <v>123.8</v>
      </c>
      <c r="T281" s="32">
        <v>412.9</v>
      </c>
      <c r="U281" s="34">
        <v>220.8</v>
      </c>
      <c r="V281" s="34">
        <v>52.5</v>
      </c>
      <c r="W281" s="41">
        <f t="shared" si="21"/>
        <v>184.46315789473684</v>
      </c>
      <c r="X281" s="26">
        <f t="shared" si="22"/>
        <v>0.2336175119814962</v>
      </c>
      <c r="Y281" s="26">
        <f t="shared" si="23"/>
        <v>0.2785274511876434</v>
      </c>
    </row>
    <row r="282" spans="1:25" ht="12.75">
      <c r="A282" s="3">
        <f t="shared" si="20"/>
        <v>35976</v>
      </c>
      <c r="B282" s="13">
        <f t="shared" si="24"/>
        <v>91</v>
      </c>
      <c r="C282" s="3">
        <v>35976</v>
      </c>
      <c r="D282" s="32">
        <v>122</v>
      </c>
      <c r="E282" s="32">
        <v>453</v>
      </c>
      <c r="F282" s="32">
        <v>298</v>
      </c>
      <c r="G282" s="33">
        <v>46.1</v>
      </c>
      <c r="H282" s="32">
        <v>74.4</v>
      </c>
      <c r="I282" s="32">
        <v>35.1</v>
      </c>
      <c r="J282" s="32">
        <v>46.1</v>
      </c>
      <c r="K282" s="33">
        <v>432.6</v>
      </c>
      <c r="L282" s="32">
        <v>588.5</v>
      </c>
      <c r="M282" s="32">
        <v>347.8</v>
      </c>
      <c r="N282" s="32">
        <v>300.4</v>
      </c>
      <c r="O282" s="33">
        <v>89</v>
      </c>
      <c r="P282" s="32">
        <v>89</v>
      </c>
      <c r="Q282" s="32">
        <v>728.2</v>
      </c>
      <c r="R282" s="32">
        <v>53.4</v>
      </c>
      <c r="S282" s="33">
        <v>104.5</v>
      </c>
      <c r="T282" s="32">
        <v>377.4</v>
      </c>
      <c r="U282" s="34">
        <v>205.3</v>
      </c>
      <c r="V282" s="34">
        <v>49.9</v>
      </c>
      <c r="W282" s="41">
        <f t="shared" si="21"/>
        <v>177.0157894736842</v>
      </c>
      <c r="X282" s="26">
        <f t="shared" si="22"/>
        <v>0.22418562487085317</v>
      </c>
      <c r="Y282" s="26">
        <f t="shared" si="23"/>
        <v>0.26462799513598395</v>
      </c>
    </row>
    <row r="283" spans="1:25" ht="12.75">
      <c r="A283" s="3">
        <f t="shared" si="20"/>
        <v>35977</v>
      </c>
      <c r="B283" s="13">
        <f t="shared" si="24"/>
        <v>92</v>
      </c>
      <c r="C283" s="3">
        <v>35977</v>
      </c>
      <c r="D283" s="32">
        <v>116</v>
      </c>
      <c r="E283" s="32">
        <v>424</v>
      </c>
      <c r="F283" s="32">
        <v>411.8</v>
      </c>
      <c r="G283" s="33">
        <v>40.5</v>
      </c>
      <c r="H283" s="32">
        <v>66.6</v>
      </c>
      <c r="I283" s="32">
        <v>40.5</v>
      </c>
      <c r="J283" s="32">
        <v>49.6</v>
      </c>
      <c r="K283" s="33">
        <v>389.8</v>
      </c>
      <c r="L283" s="32">
        <v>612</v>
      </c>
      <c r="M283" s="32">
        <v>343.7</v>
      </c>
      <c r="N283" s="32">
        <v>431.3</v>
      </c>
      <c r="O283" s="33">
        <v>65</v>
      </c>
      <c r="P283" s="32">
        <v>79</v>
      </c>
      <c r="Q283" s="32">
        <v>596.3</v>
      </c>
      <c r="R283" s="32">
        <v>56.9</v>
      </c>
      <c r="S283" s="33">
        <v>87.1</v>
      </c>
      <c r="T283" s="32">
        <v>360.3</v>
      </c>
      <c r="U283" s="34">
        <v>190.5</v>
      </c>
      <c r="V283" s="34">
        <v>46.5</v>
      </c>
      <c r="W283" s="41">
        <f t="shared" si="21"/>
        <v>162.93157894736842</v>
      </c>
      <c r="X283" s="26">
        <f t="shared" si="22"/>
        <v>0.20634835991814593</v>
      </c>
      <c r="Y283" s="26">
        <f t="shared" si="23"/>
        <v>0.24958077856633418</v>
      </c>
    </row>
    <row r="284" spans="1:25" ht="12.75">
      <c r="A284" s="3">
        <f t="shared" si="20"/>
        <v>35978</v>
      </c>
      <c r="B284" s="13">
        <f t="shared" si="24"/>
        <v>93</v>
      </c>
      <c r="C284" s="3">
        <v>35978</v>
      </c>
      <c r="D284" s="32">
        <v>96</v>
      </c>
      <c r="E284" s="32">
        <v>384</v>
      </c>
      <c r="F284" s="32">
        <v>440.7</v>
      </c>
      <c r="G284" s="33">
        <v>48.4</v>
      </c>
      <c r="H284" s="32">
        <v>64.1</v>
      </c>
      <c r="I284" s="32">
        <v>43.8</v>
      </c>
      <c r="J284" s="32">
        <v>51.9</v>
      </c>
      <c r="K284" s="33">
        <v>367.3</v>
      </c>
      <c r="L284" s="32">
        <v>597.8</v>
      </c>
      <c r="M284" s="32">
        <v>339.6</v>
      </c>
      <c r="N284" s="32">
        <v>436</v>
      </c>
      <c r="O284" s="33">
        <v>56.9</v>
      </c>
      <c r="P284" s="32">
        <v>75.2</v>
      </c>
      <c r="Q284" s="32">
        <v>541.4</v>
      </c>
      <c r="R284" s="32">
        <v>67.8</v>
      </c>
      <c r="S284" s="33">
        <v>75.2</v>
      </c>
      <c r="T284" s="32">
        <v>335.6</v>
      </c>
      <c r="U284" s="34">
        <v>179.2</v>
      </c>
      <c r="V284" s="34">
        <v>44</v>
      </c>
      <c r="W284" s="41">
        <f t="shared" si="21"/>
        <v>153.50526315789475</v>
      </c>
      <c r="X284" s="26">
        <f t="shared" si="22"/>
        <v>0.1944101904374663</v>
      </c>
      <c r="Y284" s="26">
        <f t="shared" si="23"/>
        <v>0.2358676431518596</v>
      </c>
    </row>
    <row r="285" spans="1:25" ht="12.75">
      <c r="A285" s="3">
        <f t="shared" si="20"/>
        <v>35979</v>
      </c>
      <c r="B285" s="13">
        <f t="shared" si="24"/>
        <v>94</v>
      </c>
      <c r="C285" s="3">
        <v>35979</v>
      </c>
      <c r="D285" s="32">
        <v>93</v>
      </c>
      <c r="E285" s="32">
        <v>368</v>
      </c>
      <c r="F285" s="32">
        <v>432.3</v>
      </c>
      <c r="G285" s="33">
        <v>38.3</v>
      </c>
      <c r="H285" s="32">
        <v>69.2</v>
      </c>
      <c r="I285" s="32">
        <v>40.5</v>
      </c>
      <c r="J285" s="32">
        <v>75.7</v>
      </c>
      <c r="K285" s="33">
        <v>428.6</v>
      </c>
      <c r="L285" s="32">
        <v>560.8</v>
      </c>
      <c r="M285" s="32">
        <v>319.7</v>
      </c>
      <c r="N285" s="32">
        <v>364.5</v>
      </c>
      <c r="O285" s="33">
        <v>51.6</v>
      </c>
      <c r="P285" s="32">
        <v>72.4</v>
      </c>
      <c r="Q285" s="32">
        <v>499.6</v>
      </c>
      <c r="R285" s="32">
        <v>63.2</v>
      </c>
      <c r="S285" s="33">
        <v>71.5</v>
      </c>
      <c r="T285" s="32">
        <v>315.8</v>
      </c>
      <c r="U285" s="34">
        <v>165.5</v>
      </c>
      <c r="V285" s="34">
        <v>44.8</v>
      </c>
      <c r="W285" s="41">
        <f t="shared" si="21"/>
        <v>160.1526315789474</v>
      </c>
      <c r="X285" s="26">
        <f t="shared" si="22"/>
        <v>0.20282889956873285</v>
      </c>
      <c r="Y285" s="26">
        <f t="shared" si="23"/>
        <v>0.22467888257133908</v>
      </c>
    </row>
    <row r="286" spans="1:25" ht="12.75">
      <c r="A286" s="3">
        <f t="shared" si="20"/>
        <v>35980</v>
      </c>
      <c r="B286" s="13">
        <f t="shared" si="24"/>
        <v>95</v>
      </c>
      <c r="C286" s="3">
        <v>35980</v>
      </c>
      <c r="D286" s="32">
        <v>95</v>
      </c>
      <c r="E286" s="32">
        <v>309</v>
      </c>
      <c r="F286" s="32">
        <v>424</v>
      </c>
      <c r="G286" s="33">
        <v>35.1</v>
      </c>
      <c r="H286" s="32">
        <v>66.6</v>
      </c>
      <c r="I286" s="32">
        <v>36.1</v>
      </c>
      <c r="J286" s="32">
        <v>107.6</v>
      </c>
      <c r="K286" s="33">
        <v>424.7</v>
      </c>
      <c r="L286" s="32">
        <v>547.3</v>
      </c>
      <c r="M286" s="32">
        <v>315.8</v>
      </c>
      <c r="N286" s="32">
        <v>304.2</v>
      </c>
      <c r="O286" s="33">
        <v>49.9</v>
      </c>
      <c r="P286" s="32">
        <v>71.5</v>
      </c>
      <c r="Q286" s="32">
        <v>474.6</v>
      </c>
      <c r="R286" s="32">
        <v>57.8</v>
      </c>
      <c r="S286" s="33">
        <v>68.7</v>
      </c>
      <c r="T286" s="32">
        <v>300.4</v>
      </c>
      <c r="U286" s="34">
        <v>147.5</v>
      </c>
      <c r="V286" s="34">
        <v>41.5</v>
      </c>
      <c r="W286" s="41">
        <f t="shared" si="21"/>
        <v>157.19473684210524</v>
      </c>
      <c r="X286" s="26">
        <f t="shared" si="22"/>
        <v>0.19908280730288022</v>
      </c>
      <c r="Y286" s="26">
        <f t="shared" si="23"/>
        <v>0.21478611374827292</v>
      </c>
    </row>
    <row r="287" spans="1:25" ht="12.75">
      <c r="A287" s="3">
        <f t="shared" si="20"/>
        <v>35981</v>
      </c>
      <c r="B287" s="13">
        <f t="shared" si="24"/>
        <v>96</v>
      </c>
      <c r="C287" s="3">
        <v>35981</v>
      </c>
      <c r="D287" s="32">
        <v>81</v>
      </c>
      <c r="E287" s="32">
        <v>275</v>
      </c>
      <c r="F287" s="32">
        <v>376</v>
      </c>
      <c r="G287" s="33">
        <v>36.1</v>
      </c>
      <c r="H287" s="32">
        <v>69.2</v>
      </c>
      <c r="I287" s="32">
        <v>37.2</v>
      </c>
      <c r="J287" s="32">
        <v>125.5</v>
      </c>
      <c r="K287" s="33">
        <v>378.5</v>
      </c>
      <c r="L287" s="32">
        <v>533.9</v>
      </c>
      <c r="M287" s="32">
        <v>308.1</v>
      </c>
      <c r="N287" s="32">
        <v>267.6</v>
      </c>
      <c r="O287" s="33">
        <v>46.5</v>
      </c>
      <c r="P287" s="32">
        <v>70.5</v>
      </c>
      <c r="Q287" s="32">
        <v>412.9</v>
      </c>
      <c r="R287" s="32">
        <v>53.4</v>
      </c>
      <c r="S287" s="33">
        <v>67.8</v>
      </c>
      <c r="T287" s="32">
        <v>281.9</v>
      </c>
      <c r="U287" s="34">
        <v>126.1</v>
      </c>
      <c r="V287" s="34">
        <v>39</v>
      </c>
      <c r="W287" s="41">
        <f t="shared" si="21"/>
        <v>152.9421052631579</v>
      </c>
      <c r="X287" s="26">
        <f t="shared" si="22"/>
        <v>0.19369696646514206</v>
      </c>
      <c r="Y287" s="26">
        <f t="shared" si="23"/>
        <v>0.20773862293495957</v>
      </c>
    </row>
    <row r="288" spans="1:25" ht="12.75">
      <c r="A288" s="3">
        <f t="shared" si="20"/>
        <v>35982</v>
      </c>
      <c r="B288" s="13">
        <f t="shared" si="24"/>
        <v>97</v>
      </c>
      <c r="C288" s="3">
        <v>35982</v>
      </c>
      <c r="D288" s="32">
        <v>65</v>
      </c>
      <c r="E288" s="32">
        <v>237</v>
      </c>
      <c r="F288" s="32">
        <v>302.4</v>
      </c>
      <c r="G288" s="33">
        <v>45</v>
      </c>
      <c r="H288" s="32">
        <v>74.4</v>
      </c>
      <c r="I288" s="32">
        <v>35.1</v>
      </c>
      <c r="J288" s="32">
        <v>89.2</v>
      </c>
      <c r="K288" s="33">
        <v>300.6</v>
      </c>
      <c r="L288" s="32">
        <v>547.3</v>
      </c>
      <c r="M288" s="32">
        <v>285.6</v>
      </c>
      <c r="N288" s="32">
        <v>223.9</v>
      </c>
      <c r="O288" s="33">
        <v>60.5</v>
      </c>
      <c r="P288" s="32">
        <v>70.5</v>
      </c>
      <c r="Q288" s="32">
        <v>356.1</v>
      </c>
      <c r="R288" s="32">
        <v>49.9</v>
      </c>
      <c r="S288" s="33">
        <v>61.4</v>
      </c>
      <c r="T288" s="32">
        <v>253.6</v>
      </c>
      <c r="U288" s="34">
        <v>104.5</v>
      </c>
      <c r="V288" s="34">
        <v>47.3</v>
      </c>
      <c r="W288" s="41">
        <f t="shared" si="21"/>
        <v>141.07894736842104</v>
      </c>
      <c r="X288" s="26">
        <f t="shared" si="22"/>
        <v>0.17867260353412479</v>
      </c>
      <c r="Y288" s="26">
        <f t="shared" si="23"/>
        <v>0.19988935029962077</v>
      </c>
    </row>
    <row r="289" spans="1:25" ht="12.75">
      <c r="A289" s="3">
        <f t="shared" si="20"/>
        <v>35983</v>
      </c>
      <c r="B289" s="13">
        <f t="shared" si="24"/>
        <v>98</v>
      </c>
      <c r="C289" s="3">
        <v>35983</v>
      </c>
      <c r="D289" s="32">
        <v>59</v>
      </c>
      <c r="E289" s="32">
        <v>207</v>
      </c>
      <c r="F289" s="32">
        <v>271.9</v>
      </c>
      <c r="G289" s="33">
        <v>36.1</v>
      </c>
      <c r="H289" s="32">
        <v>71.8</v>
      </c>
      <c r="I289" s="32">
        <v>35.1</v>
      </c>
      <c r="J289" s="32">
        <v>71.8</v>
      </c>
      <c r="K289" s="33">
        <v>255.7</v>
      </c>
      <c r="L289" s="32">
        <v>507.6</v>
      </c>
      <c r="M289" s="32">
        <v>264</v>
      </c>
      <c r="N289" s="32">
        <v>202.3</v>
      </c>
      <c r="O289" s="33">
        <v>56.9</v>
      </c>
      <c r="P289" s="32">
        <v>66.8</v>
      </c>
      <c r="Q289" s="32">
        <v>339.6</v>
      </c>
      <c r="R289" s="32">
        <v>43.1</v>
      </c>
      <c r="S289" s="33">
        <v>66.8</v>
      </c>
      <c r="T289" s="32">
        <v>240.2</v>
      </c>
      <c r="U289" s="34">
        <v>102.5</v>
      </c>
      <c r="V289" s="34">
        <v>49</v>
      </c>
      <c r="W289" s="41">
        <f t="shared" si="21"/>
        <v>124.07894736842103</v>
      </c>
      <c r="X289" s="26">
        <f t="shared" si="22"/>
        <v>0.15714257147237423</v>
      </c>
      <c r="Y289" s="26">
        <f t="shared" si="23"/>
        <v>0.1903117712426952</v>
      </c>
    </row>
    <row r="290" spans="1:25" ht="12.75">
      <c r="A290" s="3">
        <f t="shared" si="20"/>
        <v>35984</v>
      </c>
      <c r="B290" s="13">
        <f t="shared" si="24"/>
        <v>99</v>
      </c>
      <c r="C290" s="3">
        <v>35984</v>
      </c>
      <c r="D290" s="32">
        <v>60</v>
      </c>
      <c r="E290" s="32">
        <v>190</v>
      </c>
      <c r="F290" s="32">
        <v>246.1</v>
      </c>
      <c r="G290" s="33">
        <v>35.1</v>
      </c>
      <c r="H290" s="32">
        <v>73.1</v>
      </c>
      <c r="I290" s="32">
        <v>37.2</v>
      </c>
      <c r="J290" s="32">
        <v>54.3</v>
      </c>
      <c r="K290" s="33">
        <v>234.6</v>
      </c>
      <c r="L290" s="32">
        <v>469.4</v>
      </c>
      <c r="M290" s="32">
        <v>246.9</v>
      </c>
      <c r="N290" s="32">
        <v>187.6</v>
      </c>
      <c r="O290" s="33">
        <v>48.2</v>
      </c>
      <c r="P290" s="32">
        <v>62.3</v>
      </c>
      <c r="Q290" s="32">
        <v>331.6</v>
      </c>
      <c r="R290" s="32">
        <v>46.5</v>
      </c>
      <c r="S290" s="33">
        <v>60.5</v>
      </c>
      <c r="T290" s="32">
        <v>227.1</v>
      </c>
      <c r="U290" s="34">
        <v>90.8</v>
      </c>
      <c r="V290" s="34">
        <v>47.3</v>
      </c>
      <c r="W290" s="41">
        <f t="shared" si="21"/>
        <v>113.36842105263156</v>
      </c>
      <c r="X290" s="26">
        <f t="shared" si="22"/>
        <v>0.14357798470901129</v>
      </c>
      <c r="Y290" s="26">
        <f t="shared" si="23"/>
        <v>0.1813445747842474</v>
      </c>
    </row>
    <row r="291" spans="1:25" ht="12.75">
      <c r="A291" s="3">
        <f aca="true" t="shared" si="25" ref="A291:A354">A290+1</f>
        <v>35985</v>
      </c>
      <c r="B291" s="13">
        <f t="shared" si="24"/>
        <v>100</v>
      </c>
      <c r="C291" s="3">
        <v>35985</v>
      </c>
      <c r="D291" s="32">
        <v>64</v>
      </c>
      <c r="E291" s="32">
        <v>174</v>
      </c>
      <c r="F291" s="32">
        <v>206.9</v>
      </c>
      <c r="G291" s="33">
        <v>36.1</v>
      </c>
      <c r="H291" s="32">
        <v>67.9</v>
      </c>
      <c r="I291" s="32">
        <v>39.4</v>
      </c>
      <c r="J291" s="32">
        <v>50.7</v>
      </c>
      <c r="K291" s="33">
        <v>197.8</v>
      </c>
      <c r="L291" s="32">
        <v>452.8</v>
      </c>
      <c r="M291" s="32">
        <v>233.6</v>
      </c>
      <c r="N291" s="32">
        <v>170.9</v>
      </c>
      <c r="O291" s="33">
        <v>46.5</v>
      </c>
      <c r="P291" s="32">
        <v>57.8</v>
      </c>
      <c r="Q291" s="32">
        <v>281.9</v>
      </c>
      <c r="R291" s="32">
        <v>47.3</v>
      </c>
      <c r="S291" s="33">
        <v>44.8</v>
      </c>
      <c r="T291" s="32">
        <v>214.5</v>
      </c>
      <c r="U291" s="34">
        <v>81.8</v>
      </c>
      <c r="V291" s="34">
        <v>41.5</v>
      </c>
      <c r="W291" s="41">
        <f t="shared" si="21"/>
        <v>114.77368421052633</v>
      </c>
      <c r="X291" s="26">
        <f t="shared" si="22"/>
        <v>0.14535771181752136</v>
      </c>
      <c r="Y291" s="26">
        <f t="shared" si="23"/>
        <v>0.17433707783854097</v>
      </c>
    </row>
    <row r="292" spans="1:25" ht="12.75">
      <c r="A292" s="3">
        <f t="shared" si="25"/>
        <v>35986</v>
      </c>
      <c r="B292" s="13">
        <f t="shared" si="24"/>
        <v>101</v>
      </c>
      <c r="C292" s="3">
        <v>35986</v>
      </c>
      <c r="D292" s="32">
        <v>58</v>
      </c>
      <c r="E292" s="32">
        <v>119</v>
      </c>
      <c r="F292" s="32">
        <v>312.9</v>
      </c>
      <c r="G292" s="33">
        <v>35.1</v>
      </c>
      <c r="H292" s="32">
        <v>66.6</v>
      </c>
      <c r="I292" s="32">
        <v>38.3</v>
      </c>
      <c r="J292" s="32">
        <v>47.2</v>
      </c>
      <c r="K292" s="33">
        <v>145</v>
      </c>
      <c r="L292" s="32">
        <v>456.9</v>
      </c>
      <c r="M292" s="32">
        <v>243.5</v>
      </c>
      <c r="N292" s="32">
        <v>155.1</v>
      </c>
      <c r="O292" s="33">
        <v>41.5</v>
      </c>
      <c r="P292" s="32">
        <v>56</v>
      </c>
      <c r="Q292" s="32">
        <v>243.5</v>
      </c>
      <c r="R292" s="32">
        <v>43.1</v>
      </c>
      <c r="S292" s="33">
        <v>44</v>
      </c>
      <c r="T292" s="32">
        <v>208.4</v>
      </c>
      <c r="U292" s="34">
        <v>77.1</v>
      </c>
      <c r="V292" s="34">
        <v>40.6</v>
      </c>
      <c r="W292" s="41">
        <f t="shared" si="21"/>
        <v>121.85789473684208</v>
      </c>
      <c r="X292" s="26">
        <f t="shared" si="22"/>
        <v>0.15432966945068421</v>
      </c>
      <c r="Y292" s="26">
        <f t="shared" si="23"/>
        <v>0.16740861639310545</v>
      </c>
    </row>
    <row r="293" spans="1:25" ht="12.75">
      <c r="A293" s="3">
        <f t="shared" si="25"/>
        <v>35987</v>
      </c>
      <c r="B293" s="13">
        <f t="shared" si="24"/>
        <v>102</v>
      </c>
      <c r="C293" s="3">
        <v>35987</v>
      </c>
      <c r="D293" s="32">
        <v>50</v>
      </c>
      <c r="E293" s="32">
        <v>82</v>
      </c>
      <c r="F293" s="32">
        <v>124</v>
      </c>
      <c r="G293" s="33">
        <v>37.2</v>
      </c>
      <c r="H293" s="32">
        <v>67.9</v>
      </c>
      <c r="I293" s="32">
        <v>36.1</v>
      </c>
      <c r="J293" s="32">
        <v>51.9</v>
      </c>
      <c r="K293" s="33">
        <v>127</v>
      </c>
      <c r="L293" s="32">
        <v>416.8</v>
      </c>
      <c r="M293" s="32">
        <v>271.1</v>
      </c>
      <c r="N293" s="32">
        <v>142.5</v>
      </c>
      <c r="O293" s="33">
        <v>35</v>
      </c>
      <c r="P293" s="32">
        <v>54.2</v>
      </c>
      <c r="Q293" s="32">
        <v>211.4</v>
      </c>
      <c r="R293" s="32">
        <v>36.6</v>
      </c>
      <c r="S293" s="33">
        <v>42.3</v>
      </c>
      <c r="T293" s="32">
        <v>193.4</v>
      </c>
      <c r="U293" s="34">
        <v>70.5</v>
      </c>
      <c r="V293" s="34">
        <v>42.3</v>
      </c>
      <c r="W293" s="41">
        <f t="shared" si="21"/>
        <v>118.89473684210529</v>
      </c>
      <c r="X293" s="26">
        <f t="shared" si="22"/>
        <v>0.15057691154023056</v>
      </c>
      <c r="Y293" s="26">
        <f t="shared" si="23"/>
        <v>0.1604792027127269</v>
      </c>
    </row>
    <row r="294" spans="1:25" ht="12.75">
      <c r="A294" s="3">
        <f t="shared" si="25"/>
        <v>35988</v>
      </c>
      <c r="B294" s="13">
        <f t="shared" si="24"/>
        <v>103</v>
      </c>
      <c r="C294" s="3">
        <v>35988</v>
      </c>
      <c r="D294" s="32">
        <v>50</v>
      </c>
      <c r="E294" s="32">
        <v>89</v>
      </c>
      <c r="F294" s="32">
        <v>107.6</v>
      </c>
      <c r="G294" s="33">
        <v>38.3</v>
      </c>
      <c r="H294" s="32">
        <v>67.9</v>
      </c>
      <c r="I294" s="32">
        <v>37.2</v>
      </c>
      <c r="J294" s="32">
        <v>50.7</v>
      </c>
      <c r="K294" s="33">
        <v>111.2</v>
      </c>
      <c r="L294" s="32">
        <v>382.2</v>
      </c>
      <c r="M294" s="32">
        <v>243.5</v>
      </c>
      <c r="N294" s="32">
        <v>128.3</v>
      </c>
      <c r="O294" s="33">
        <v>33.4</v>
      </c>
      <c r="P294" s="32">
        <v>50.8</v>
      </c>
      <c r="Q294" s="32">
        <v>184.8</v>
      </c>
      <c r="R294" s="32">
        <v>34.2</v>
      </c>
      <c r="S294" s="33">
        <v>39.8</v>
      </c>
      <c r="T294" s="32">
        <v>173.6</v>
      </c>
      <c r="U294" s="34">
        <v>63.2</v>
      </c>
      <c r="V294" s="34">
        <v>38.2</v>
      </c>
      <c r="W294" s="41">
        <f t="shared" si="21"/>
        <v>115.48947368421054</v>
      </c>
      <c r="X294" s="26">
        <f t="shared" si="22"/>
        <v>0.14626423948327927</v>
      </c>
      <c r="Y294" s="26">
        <f t="shared" si="23"/>
        <v>0.1537030988581751</v>
      </c>
    </row>
    <row r="295" spans="1:25" ht="12.75">
      <c r="A295" s="3">
        <f t="shared" si="25"/>
        <v>35989</v>
      </c>
      <c r="B295" s="13">
        <f t="shared" si="24"/>
        <v>104</v>
      </c>
      <c r="C295" s="3">
        <v>35989</v>
      </c>
      <c r="D295" s="32">
        <v>110</v>
      </c>
      <c r="E295" s="32">
        <v>89</v>
      </c>
      <c r="F295" s="32">
        <v>96.2</v>
      </c>
      <c r="G295" s="33">
        <v>36.1</v>
      </c>
      <c r="H295" s="32">
        <v>66.6</v>
      </c>
      <c r="I295" s="32">
        <v>36.1</v>
      </c>
      <c r="J295" s="32">
        <v>87.8</v>
      </c>
      <c r="K295" s="33">
        <v>102.8</v>
      </c>
      <c r="L295" s="32">
        <v>363.6</v>
      </c>
      <c r="M295" s="32">
        <v>217.6</v>
      </c>
      <c r="N295" s="32">
        <v>102.5</v>
      </c>
      <c r="O295" s="33">
        <v>33.4</v>
      </c>
      <c r="P295" s="32">
        <v>48.2</v>
      </c>
      <c r="Q295" s="32">
        <v>173.6</v>
      </c>
      <c r="R295" s="32">
        <v>38.2</v>
      </c>
      <c r="S295" s="33">
        <v>46.5</v>
      </c>
      <c r="T295" s="32">
        <v>160.2</v>
      </c>
      <c r="U295" s="34">
        <v>56</v>
      </c>
      <c r="V295" s="34">
        <v>36.6</v>
      </c>
      <c r="W295" s="41">
        <f t="shared" si="21"/>
        <v>111.62105263157896</v>
      </c>
      <c r="X295" s="26">
        <f t="shared" si="22"/>
        <v>0.14136499070142583</v>
      </c>
      <c r="Y295" s="26">
        <f t="shared" si="23"/>
        <v>0.14837343988207524</v>
      </c>
    </row>
    <row r="296" spans="1:25" ht="12.75">
      <c r="A296" s="3">
        <f t="shared" si="25"/>
        <v>35990</v>
      </c>
      <c r="B296" s="13">
        <f t="shared" si="24"/>
        <v>105</v>
      </c>
      <c r="C296" s="3">
        <v>35990</v>
      </c>
      <c r="D296" s="32">
        <v>77</v>
      </c>
      <c r="E296" s="32">
        <v>89</v>
      </c>
      <c r="F296" s="32">
        <v>94.8</v>
      </c>
      <c r="G296" s="33">
        <v>35.1</v>
      </c>
      <c r="H296" s="32">
        <v>66.6</v>
      </c>
      <c r="I296" s="32">
        <v>36.1</v>
      </c>
      <c r="J296" s="32">
        <v>79.7</v>
      </c>
      <c r="K296" s="33">
        <v>99.5</v>
      </c>
      <c r="L296" s="32">
        <v>342</v>
      </c>
      <c r="M296" s="32">
        <v>179.2</v>
      </c>
      <c r="N296" s="32">
        <v>75.2</v>
      </c>
      <c r="O296" s="33">
        <v>34.2</v>
      </c>
      <c r="P296" s="32">
        <v>42.3</v>
      </c>
      <c r="Q296" s="32">
        <v>182</v>
      </c>
      <c r="R296" s="32">
        <v>40.6</v>
      </c>
      <c r="S296" s="33">
        <v>41.5</v>
      </c>
      <c r="T296" s="32">
        <v>140.1</v>
      </c>
      <c r="U296" s="34">
        <v>55.1</v>
      </c>
      <c r="V296" s="34">
        <v>35</v>
      </c>
      <c r="W296" s="41">
        <f t="shared" si="21"/>
        <v>103.94736842105262</v>
      </c>
      <c r="X296" s="26">
        <f t="shared" si="22"/>
        <v>0.13164648087293282</v>
      </c>
      <c r="Y296" s="26">
        <f t="shared" si="23"/>
        <v>0.1447311412250122</v>
      </c>
    </row>
    <row r="297" spans="1:25" ht="12.75">
      <c r="A297" s="3">
        <f t="shared" si="25"/>
        <v>35991</v>
      </c>
      <c r="B297" s="13">
        <f t="shared" si="24"/>
        <v>106</v>
      </c>
      <c r="C297" s="3">
        <v>35991</v>
      </c>
      <c r="D297" s="32">
        <v>59</v>
      </c>
      <c r="E297" s="32">
        <v>70</v>
      </c>
      <c r="F297" s="32">
        <v>89.2</v>
      </c>
      <c r="G297" s="33">
        <v>34</v>
      </c>
      <c r="H297" s="32">
        <v>65.4</v>
      </c>
      <c r="I297" s="32">
        <v>35.1</v>
      </c>
      <c r="J297" s="32">
        <v>57.9</v>
      </c>
      <c r="K297" s="33">
        <v>86.8</v>
      </c>
      <c r="L297" s="32">
        <v>314.1</v>
      </c>
      <c r="M297" s="32">
        <v>162.9</v>
      </c>
      <c r="N297" s="32">
        <v>70.5</v>
      </c>
      <c r="O297" s="33">
        <v>33.4</v>
      </c>
      <c r="P297" s="32">
        <v>42.3</v>
      </c>
      <c r="Q297" s="32">
        <v>170.9</v>
      </c>
      <c r="R297" s="32">
        <v>39</v>
      </c>
      <c r="S297" s="33">
        <v>34.2</v>
      </c>
      <c r="T297" s="32">
        <v>128.3</v>
      </c>
      <c r="U297" s="34">
        <v>53.4</v>
      </c>
      <c r="V297" s="34">
        <v>35.8</v>
      </c>
      <c r="W297" s="41">
        <f t="shared" si="21"/>
        <v>94.39999999999999</v>
      </c>
      <c r="X297" s="26">
        <f t="shared" si="22"/>
        <v>0.11955500156642648</v>
      </c>
      <c r="Y297" s="26">
        <f t="shared" si="23"/>
        <v>0.14129928649035722</v>
      </c>
    </row>
    <row r="298" spans="1:25" ht="12.75">
      <c r="A298" s="3">
        <f t="shared" si="25"/>
        <v>35992</v>
      </c>
      <c r="B298" s="3"/>
      <c r="C298" s="3"/>
      <c r="D298" s="32">
        <v>63</v>
      </c>
      <c r="E298" s="32">
        <v>59</v>
      </c>
      <c r="F298" s="32">
        <v>75.7</v>
      </c>
      <c r="G298" s="33">
        <v>33</v>
      </c>
      <c r="H298" s="32">
        <v>66.6</v>
      </c>
      <c r="I298" s="32">
        <v>35.1</v>
      </c>
      <c r="J298" s="32">
        <v>49.6</v>
      </c>
      <c r="K298" s="33">
        <v>71.9</v>
      </c>
      <c r="L298" s="32">
        <v>268.2</v>
      </c>
      <c r="M298" s="32">
        <v>142.5</v>
      </c>
      <c r="N298" s="32">
        <v>67.8</v>
      </c>
      <c r="O298" s="33">
        <v>34.2</v>
      </c>
      <c r="P298" s="32">
        <v>45.6</v>
      </c>
      <c r="Q298" s="32">
        <v>170.9</v>
      </c>
      <c r="R298" s="32">
        <v>37.4</v>
      </c>
      <c r="S298" s="33">
        <v>35.8</v>
      </c>
      <c r="T298" s="32">
        <v>123.8</v>
      </c>
      <c r="U298" s="34">
        <v>48.2</v>
      </c>
      <c r="V298" s="34">
        <v>39</v>
      </c>
      <c r="W298" s="41">
        <f t="shared" si="21"/>
        <v>89.31954887218045</v>
      </c>
      <c r="X298" s="26">
        <f t="shared" si="22"/>
        <v>0.11312075005641993</v>
      </c>
      <c r="Y298" s="26">
        <f t="shared" si="23"/>
        <v>0.13669400623877132</v>
      </c>
    </row>
    <row r="299" spans="1:25" ht="12.75">
      <c r="A299" s="3">
        <f t="shared" si="25"/>
        <v>35993</v>
      </c>
      <c r="B299" s="3"/>
      <c r="C299" s="3"/>
      <c r="D299" s="32">
        <v>100</v>
      </c>
      <c r="E299" s="32">
        <v>56</v>
      </c>
      <c r="F299" s="32">
        <v>65.4</v>
      </c>
      <c r="G299" s="33">
        <v>34</v>
      </c>
      <c r="H299" s="32">
        <v>69.2</v>
      </c>
      <c r="I299" s="32">
        <v>35.1</v>
      </c>
      <c r="J299" s="32">
        <v>47.2</v>
      </c>
      <c r="K299" s="33">
        <v>77.7</v>
      </c>
      <c r="L299" s="32">
        <v>228.7</v>
      </c>
      <c r="M299" s="32">
        <v>119.3</v>
      </c>
      <c r="N299" s="32">
        <v>69.6</v>
      </c>
      <c r="O299" s="33">
        <v>35</v>
      </c>
      <c r="P299" s="32">
        <v>40.6</v>
      </c>
      <c r="Q299" s="32">
        <v>147.5</v>
      </c>
      <c r="R299" s="32">
        <v>36.6</v>
      </c>
      <c r="S299" s="33">
        <v>38.2</v>
      </c>
      <c r="T299" s="32">
        <v>133</v>
      </c>
      <c r="U299" s="34">
        <v>44</v>
      </c>
      <c r="V299" s="34">
        <v>40.6</v>
      </c>
      <c r="W299" s="41">
        <f t="shared" si="21"/>
        <v>86.65488721804509</v>
      </c>
      <c r="X299" s="26">
        <f t="shared" si="22"/>
        <v>0.10974602941834632</v>
      </c>
      <c r="Y299" s="26">
        <f t="shared" si="23"/>
        <v>0.1303249148055802</v>
      </c>
    </row>
    <row r="300" spans="1:25" ht="12.75">
      <c r="A300" s="3">
        <f t="shared" si="25"/>
        <v>35994</v>
      </c>
      <c r="B300" s="3"/>
      <c r="C300" s="3"/>
      <c r="D300" s="32">
        <v>70</v>
      </c>
      <c r="E300" s="32">
        <v>45</v>
      </c>
      <c r="F300" s="32">
        <v>64.1</v>
      </c>
      <c r="G300" s="33">
        <v>43.8</v>
      </c>
      <c r="H300" s="32">
        <v>69.2</v>
      </c>
      <c r="I300" s="32">
        <v>35.1</v>
      </c>
      <c r="J300" s="32">
        <v>45</v>
      </c>
      <c r="K300" s="33">
        <v>83.7</v>
      </c>
      <c r="L300" s="32">
        <v>214.4</v>
      </c>
      <c r="M300" s="32">
        <v>98.5</v>
      </c>
      <c r="N300" s="32">
        <v>67.8</v>
      </c>
      <c r="O300" s="33">
        <v>36.6</v>
      </c>
      <c r="P300" s="32">
        <v>41.5</v>
      </c>
      <c r="Q300" s="32">
        <v>126.1</v>
      </c>
      <c r="R300" s="32">
        <v>37.4</v>
      </c>
      <c r="S300" s="33">
        <v>39</v>
      </c>
      <c r="T300" s="32">
        <v>112.9</v>
      </c>
      <c r="U300" s="34">
        <v>42.3</v>
      </c>
      <c r="V300" s="34">
        <v>37.4</v>
      </c>
      <c r="W300" s="41">
        <f t="shared" si="21"/>
        <v>82.49022556390977</v>
      </c>
      <c r="X300" s="26">
        <f t="shared" si="22"/>
        <v>0.10447160006894182</v>
      </c>
      <c r="Y300" s="26">
        <f t="shared" si="23"/>
        <v>0.12373844173825323</v>
      </c>
    </row>
    <row r="301" spans="1:25" ht="12.75">
      <c r="A301" s="3">
        <f t="shared" si="25"/>
        <v>35995</v>
      </c>
      <c r="B301" s="3"/>
      <c r="C301" s="3"/>
      <c r="D301" s="32">
        <v>53</v>
      </c>
      <c r="E301" s="32">
        <v>42</v>
      </c>
      <c r="F301" s="32">
        <v>56.7</v>
      </c>
      <c r="G301" s="33">
        <v>38.3</v>
      </c>
      <c r="H301" s="32">
        <v>62.9</v>
      </c>
      <c r="I301" s="32">
        <v>34</v>
      </c>
      <c r="J301" s="32">
        <v>48.4</v>
      </c>
      <c r="K301" s="33">
        <v>70.5</v>
      </c>
      <c r="L301" s="32">
        <v>197.8</v>
      </c>
      <c r="M301" s="32">
        <v>89</v>
      </c>
      <c r="N301" s="32">
        <v>62.3</v>
      </c>
      <c r="O301" s="33">
        <v>35</v>
      </c>
      <c r="P301" s="32">
        <v>40.6</v>
      </c>
      <c r="Q301" s="32">
        <v>108.6</v>
      </c>
      <c r="R301" s="32">
        <v>39</v>
      </c>
      <c r="S301" s="33">
        <v>41.5</v>
      </c>
      <c r="T301" s="32">
        <v>96.6</v>
      </c>
      <c r="U301" s="34">
        <v>44.8</v>
      </c>
      <c r="V301" s="34">
        <v>33.4</v>
      </c>
      <c r="W301" s="41">
        <f t="shared" si="21"/>
        <v>85.63609022556388</v>
      </c>
      <c r="X301" s="26">
        <f t="shared" si="22"/>
        <v>0.10845575107055011</v>
      </c>
      <c r="Y301" s="26">
        <f t="shared" si="23"/>
        <v>0.11833722910786336</v>
      </c>
    </row>
    <row r="302" spans="1:25" ht="12.75">
      <c r="A302" s="3">
        <f t="shared" si="25"/>
        <v>35996</v>
      </c>
      <c r="B302" s="3"/>
      <c r="C302" s="3"/>
      <c r="D302" s="32">
        <v>47</v>
      </c>
      <c r="E302" s="32">
        <v>51</v>
      </c>
      <c r="F302" s="32">
        <v>48.4</v>
      </c>
      <c r="G302" s="33">
        <v>36.1</v>
      </c>
      <c r="H302" s="32">
        <v>61.6</v>
      </c>
      <c r="I302" s="32">
        <v>30.9</v>
      </c>
      <c r="J302" s="32">
        <v>50.7</v>
      </c>
      <c r="K302" s="33">
        <v>59.4</v>
      </c>
      <c r="L302" s="32">
        <v>211.6</v>
      </c>
      <c r="M302" s="32">
        <v>77.1</v>
      </c>
      <c r="N302" s="32">
        <v>59.6</v>
      </c>
      <c r="O302" s="33">
        <v>32.6</v>
      </c>
      <c r="P302" s="32">
        <v>40.6</v>
      </c>
      <c r="Q302" s="32">
        <v>94.6</v>
      </c>
      <c r="R302" s="32">
        <v>35.8</v>
      </c>
      <c r="S302" s="33">
        <v>40.6</v>
      </c>
      <c r="T302" s="32">
        <v>83.5</v>
      </c>
      <c r="U302" s="34">
        <v>46.5</v>
      </c>
      <c r="V302" s="34">
        <v>31.1</v>
      </c>
      <c r="W302" s="41">
        <f t="shared" si="21"/>
        <v>72.8766917293233</v>
      </c>
      <c r="X302" s="26">
        <f t="shared" si="22"/>
        <v>0.09229632408744945</v>
      </c>
      <c r="Y302" s="26">
        <f t="shared" si="23"/>
        <v>0.11132741959158099</v>
      </c>
    </row>
    <row r="303" spans="1:25" ht="12.75">
      <c r="A303" s="3">
        <f t="shared" si="25"/>
        <v>35997</v>
      </c>
      <c r="B303" s="3"/>
      <c r="C303" s="3"/>
      <c r="D303" s="32">
        <v>48</v>
      </c>
      <c r="E303" s="32">
        <v>54</v>
      </c>
      <c r="F303" s="32">
        <v>45</v>
      </c>
      <c r="G303" s="33">
        <v>35.1</v>
      </c>
      <c r="H303" s="32">
        <v>60.4</v>
      </c>
      <c r="I303" s="32">
        <v>34</v>
      </c>
      <c r="J303" s="32">
        <v>64.1</v>
      </c>
      <c r="K303" s="33">
        <v>51.6</v>
      </c>
      <c r="L303" s="32">
        <v>179.3</v>
      </c>
      <c r="M303" s="32">
        <v>61.4</v>
      </c>
      <c r="N303" s="32">
        <v>59.6</v>
      </c>
      <c r="O303" s="33">
        <v>31.8</v>
      </c>
      <c r="P303" s="32">
        <v>40.6</v>
      </c>
      <c r="Q303" s="32">
        <v>83.5</v>
      </c>
      <c r="R303" s="32">
        <v>34.2</v>
      </c>
      <c r="S303" s="33">
        <v>35</v>
      </c>
      <c r="T303" s="32">
        <v>76.2</v>
      </c>
      <c r="U303" s="34">
        <v>47.3</v>
      </c>
      <c r="V303" s="34">
        <v>35</v>
      </c>
      <c r="W303" s="41">
        <f t="shared" si="21"/>
        <v>71.890977443609</v>
      </c>
      <c r="X303" s="26">
        <f t="shared" si="22"/>
        <v>0.09104794407714625</v>
      </c>
      <c r="Y303" s="26">
        <f t="shared" si="23"/>
        <v>0.10552762862075435</v>
      </c>
    </row>
    <row r="304" spans="1:25" ht="12.75">
      <c r="A304" s="3">
        <f t="shared" si="25"/>
        <v>35998</v>
      </c>
      <c r="B304" s="3"/>
      <c r="C304" s="3"/>
      <c r="D304" s="32">
        <v>37</v>
      </c>
      <c r="E304" s="32">
        <v>47</v>
      </c>
      <c r="F304" s="32">
        <v>38.3</v>
      </c>
      <c r="G304" s="33">
        <v>35.1</v>
      </c>
      <c r="H304" s="32">
        <v>56.7</v>
      </c>
      <c r="I304" s="32">
        <v>36.1</v>
      </c>
      <c r="J304" s="32">
        <v>59.2</v>
      </c>
      <c r="K304" s="33">
        <v>40.8</v>
      </c>
      <c r="L304" s="32">
        <v>159.2</v>
      </c>
      <c r="M304" s="32">
        <v>49.9</v>
      </c>
      <c r="N304" s="32">
        <v>49</v>
      </c>
      <c r="O304" s="33">
        <v>35</v>
      </c>
      <c r="P304" s="32">
        <v>41.5</v>
      </c>
      <c r="Q304" s="32">
        <v>76.2</v>
      </c>
      <c r="R304" s="32">
        <v>36.6</v>
      </c>
      <c r="S304" s="33">
        <v>35</v>
      </c>
      <c r="T304" s="32">
        <v>72.4</v>
      </c>
      <c r="U304" s="34">
        <v>44.8</v>
      </c>
      <c r="V304" s="34">
        <v>36.6</v>
      </c>
      <c r="W304" s="41">
        <f t="shared" si="21"/>
        <v>69.68421052631578</v>
      </c>
      <c r="X304" s="26">
        <f t="shared" si="22"/>
        <v>0.0882531345193737</v>
      </c>
      <c r="Y304" s="26">
        <f t="shared" si="23"/>
        <v>0.1010559333283182</v>
      </c>
    </row>
    <row r="305" spans="1:25" ht="12.75">
      <c r="A305" s="3">
        <f t="shared" si="25"/>
        <v>35999</v>
      </c>
      <c r="B305" s="3"/>
      <c r="C305" s="3"/>
      <c r="D305" s="32">
        <v>33</v>
      </c>
      <c r="E305" s="32">
        <v>45</v>
      </c>
      <c r="F305" s="32">
        <v>31.9</v>
      </c>
      <c r="G305" s="33">
        <v>35.1</v>
      </c>
      <c r="H305" s="32">
        <v>56.7</v>
      </c>
      <c r="I305" s="32">
        <v>35.1</v>
      </c>
      <c r="J305" s="32">
        <v>50.7</v>
      </c>
      <c r="K305" s="33">
        <v>36.3</v>
      </c>
      <c r="L305" s="32">
        <v>129.2</v>
      </c>
      <c r="M305" s="32">
        <v>41.5</v>
      </c>
      <c r="N305" s="32">
        <v>45.6</v>
      </c>
      <c r="O305" s="33">
        <v>35</v>
      </c>
      <c r="P305" s="32">
        <v>41.5</v>
      </c>
      <c r="Q305" s="32">
        <v>71.5</v>
      </c>
      <c r="R305" s="32">
        <v>36.6</v>
      </c>
      <c r="S305" s="33">
        <v>37.4</v>
      </c>
      <c r="T305" s="32">
        <v>64.1</v>
      </c>
      <c r="U305" s="34">
        <v>41.5</v>
      </c>
      <c r="V305" s="34">
        <v>38.2</v>
      </c>
      <c r="W305" s="41">
        <f t="shared" si="21"/>
        <v>66.76842105263158</v>
      </c>
      <c r="X305" s="26">
        <f t="shared" si="22"/>
        <v>0.08456036741033043</v>
      </c>
      <c r="Y305" s="26">
        <f t="shared" si="23"/>
        <v>0.09697587866459115</v>
      </c>
    </row>
    <row r="306" spans="1:25" ht="12.75">
      <c r="A306" s="3">
        <f t="shared" si="25"/>
        <v>36000</v>
      </c>
      <c r="B306" s="3"/>
      <c r="C306" s="3"/>
      <c r="D306" s="32">
        <v>35</v>
      </c>
      <c r="E306" s="32">
        <v>44</v>
      </c>
      <c r="F306" s="32">
        <v>33</v>
      </c>
      <c r="G306" s="33">
        <v>31.9</v>
      </c>
      <c r="H306" s="32">
        <v>55.5</v>
      </c>
      <c r="I306" s="32">
        <v>35.1</v>
      </c>
      <c r="J306" s="32">
        <v>45</v>
      </c>
      <c r="K306" s="33">
        <v>34.1</v>
      </c>
      <c r="L306" s="32">
        <v>121.7</v>
      </c>
      <c r="M306" s="32">
        <v>41.5</v>
      </c>
      <c r="N306" s="32">
        <v>49.9</v>
      </c>
      <c r="O306" s="33">
        <v>35</v>
      </c>
      <c r="P306" s="32">
        <v>41.5</v>
      </c>
      <c r="Q306" s="32">
        <v>68.7</v>
      </c>
      <c r="R306" s="32">
        <v>40.6</v>
      </c>
      <c r="S306" s="33">
        <v>37.4</v>
      </c>
      <c r="T306" s="32">
        <v>59.6</v>
      </c>
      <c r="U306" s="34">
        <v>39.8</v>
      </c>
      <c r="V306" s="34">
        <v>39</v>
      </c>
      <c r="W306" s="41">
        <f t="shared" si="21"/>
        <v>64.37894736842105</v>
      </c>
      <c r="X306" s="26">
        <f t="shared" si="22"/>
        <v>0.08153416476140327</v>
      </c>
      <c r="Y306" s="26">
        <f t="shared" si="23"/>
        <v>0.09294561228502786</v>
      </c>
    </row>
    <row r="307" spans="1:25" ht="12.75">
      <c r="A307" s="3">
        <f t="shared" si="25"/>
        <v>36001</v>
      </c>
      <c r="B307" s="3"/>
      <c r="C307" s="3"/>
      <c r="D307" s="32">
        <v>38</v>
      </c>
      <c r="E307" s="32">
        <v>58</v>
      </c>
      <c r="F307" s="32">
        <v>39.4</v>
      </c>
      <c r="G307" s="33">
        <v>35.1</v>
      </c>
      <c r="H307" s="32">
        <v>54.3</v>
      </c>
      <c r="I307" s="32">
        <v>36.1</v>
      </c>
      <c r="J307" s="32">
        <v>42.7</v>
      </c>
      <c r="K307" s="33">
        <v>38.5</v>
      </c>
      <c r="L307" s="32">
        <v>114.7</v>
      </c>
      <c r="M307" s="32">
        <v>41.5</v>
      </c>
      <c r="N307" s="32">
        <v>47.3</v>
      </c>
      <c r="O307" s="33">
        <v>35.8</v>
      </c>
      <c r="P307" s="32">
        <v>39.8</v>
      </c>
      <c r="Q307" s="32">
        <v>61.4</v>
      </c>
      <c r="R307" s="32">
        <v>38.2</v>
      </c>
      <c r="S307" s="33">
        <v>36.6</v>
      </c>
      <c r="T307" s="32">
        <v>55.1</v>
      </c>
      <c r="U307" s="34">
        <v>39</v>
      </c>
      <c r="V307" s="34">
        <v>36.6</v>
      </c>
      <c r="W307" s="41">
        <f t="shared" si="21"/>
        <v>61.978947368421075</v>
      </c>
      <c r="X307" s="26">
        <f t="shared" si="22"/>
        <v>0.0784946308232738</v>
      </c>
      <c r="Y307" s="26">
        <f t="shared" si="23"/>
        <v>0.08923461667850387</v>
      </c>
    </row>
    <row r="308" spans="1:25" ht="12.75">
      <c r="A308" s="3">
        <f t="shared" si="25"/>
        <v>36002</v>
      </c>
      <c r="B308" s="3"/>
      <c r="C308" s="3"/>
      <c r="D308" s="32">
        <v>40</v>
      </c>
      <c r="E308" s="32">
        <v>60</v>
      </c>
      <c r="F308" s="32">
        <v>46.1</v>
      </c>
      <c r="G308" s="33">
        <v>34</v>
      </c>
      <c r="H308" s="32">
        <v>61.6</v>
      </c>
      <c r="I308" s="32">
        <v>36.1</v>
      </c>
      <c r="J308" s="32">
        <v>45</v>
      </c>
      <c r="K308" s="33">
        <v>39.6</v>
      </c>
      <c r="L308" s="32">
        <v>107.8</v>
      </c>
      <c r="M308" s="32">
        <v>39.8</v>
      </c>
      <c r="N308" s="32">
        <v>46.5</v>
      </c>
      <c r="O308" s="33">
        <v>35</v>
      </c>
      <c r="P308" s="32">
        <v>39</v>
      </c>
      <c r="Q308" s="32">
        <v>59.6</v>
      </c>
      <c r="R308" s="32">
        <v>35</v>
      </c>
      <c r="S308" s="33">
        <v>35.8</v>
      </c>
      <c r="T308" s="32">
        <v>47.3</v>
      </c>
      <c r="U308" s="34">
        <v>38.2</v>
      </c>
      <c r="V308" s="34">
        <v>36.6</v>
      </c>
      <c r="W308" s="41">
        <f t="shared" si="21"/>
        <v>59.18421052631578</v>
      </c>
      <c r="X308" s="26">
        <f t="shared" si="22"/>
        <v>0.0749551735400572</v>
      </c>
      <c r="Y308" s="26">
        <f t="shared" si="23"/>
        <v>0.08444881988843345</v>
      </c>
    </row>
    <row r="309" spans="1:25" ht="12.75">
      <c r="A309" s="3">
        <f t="shared" si="25"/>
        <v>36003</v>
      </c>
      <c r="B309" s="3"/>
      <c r="C309" s="3"/>
      <c r="D309" s="32">
        <v>43</v>
      </c>
      <c r="E309" s="32">
        <v>127</v>
      </c>
      <c r="F309" s="32">
        <v>41.6</v>
      </c>
      <c r="G309" s="33">
        <v>33</v>
      </c>
      <c r="H309" s="32">
        <v>77</v>
      </c>
      <c r="I309" s="32">
        <v>37.2</v>
      </c>
      <c r="J309" s="32">
        <v>43.8</v>
      </c>
      <c r="K309" s="33">
        <v>34.1</v>
      </c>
      <c r="L309" s="32">
        <v>101.2</v>
      </c>
      <c r="M309" s="32">
        <v>39.8</v>
      </c>
      <c r="N309" s="32">
        <v>44</v>
      </c>
      <c r="O309" s="33">
        <v>35</v>
      </c>
      <c r="P309" s="32">
        <v>39</v>
      </c>
      <c r="Q309" s="32">
        <v>56.9</v>
      </c>
      <c r="R309" s="32">
        <v>35.8</v>
      </c>
      <c r="S309" s="33">
        <v>36.6</v>
      </c>
      <c r="T309" s="32">
        <v>39</v>
      </c>
      <c r="U309" s="34">
        <v>44</v>
      </c>
      <c r="V309" s="34">
        <v>36.6</v>
      </c>
      <c r="W309" s="41">
        <f t="shared" si="21"/>
        <v>57.268421052631574</v>
      </c>
      <c r="X309" s="26">
        <f t="shared" si="22"/>
        <v>0.07252887890523453</v>
      </c>
      <c r="Y309" s="26">
        <f t="shared" si="23"/>
        <v>0.08162489914811702</v>
      </c>
    </row>
    <row r="310" spans="1:25" ht="12.75">
      <c r="A310" s="3">
        <f t="shared" si="25"/>
        <v>36004</v>
      </c>
      <c r="B310" s="3"/>
      <c r="C310" s="3"/>
      <c r="D310" s="32">
        <v>40</v>
      </c>
      <c r="E310" s="32">
        <v>54</v>
      </c>
      <c r="F310" s="32">
        <v>36.1</v>
      </c>
      <c r="G310" s="33">
        <v>36.1</v>
      </c>
      <c r="H310" s="32">
        <v>70.5</v>
      </c>
      <c r="I310" s="32">
        <v>35.1</v>
      </c>
      <c r="J310" s="32">
        <v>45</v>
      </c>
      <c r="K310" s="33">
        <v>30.9</v>
      </c>
      <c r="L310" s="32">
        <v>101.2</v>
      </c>
      <c r="M310" s="32">
        <v>63.2</v>
      </c>
      <c r="N310" s="32">
        <v>37.4</v>
      </c>
      <c r="O310" s="33">
        <v>35.8</v>
      </c>
      <c r="P310" s="32">
        <v>39</v>
      </c>
      <c r="Q310" s="32">
        <v>52.5</v>
      </c>
      <c r="R310" s="32">
        <v>38.2</v>
      </c>
      <c r="S310" s="33">
        <v>37.4</v>
      </c>
      <c r="T310" s="32">
        <v>39</v>
      </c>
      <c r="U310" s="34">
        <v>44</v>
      </c>
      <c r="V310" s="34">
        <v>36.6</v>
      </c>
      <c r="W310" s="41">
        <f t="shared" si="21"/>
        <v>54.231578947368426</v>
      </c>
      <c r="X310" s="26">
        <f t="shared" si="22"/>
        <v>0.06868280197036457</v>
      </c>
      <c r="Y310" s="26">
        <f t="shared" si="23"/>
        <v>0.07842987884714822</v>
      </c>
    </row>
    <row r="311" spans="1:25" ht="12.75">
      <c r="A311" s="3">
        <f t="shared" si="25"/>
        <v>36005</v>
      </c>
      <c r="B311" s="3"/>
      <c r="C311" s="3"/>
      <c r="D311" s="32">
        <v>37</v>
      </c>
      <c r="E311" s="32">
        <v>40</v>
      </c>
      <c r="F311" s="32">
        <v>34</v>
      </c>
      <c r="G311" s="33">
        <v>36.1</v>
      </c>
      <c r="H311" s="32">
        <v>67.9</v>
      </c>
      <c r="I311" s="32">
        <v>35.1</v>
      </c>
      <c r="J311" s="32">
        <v>45</v>
      </c>
      <c r="K311" s="33">
        <v>29.9</v>
      </c>
      <c r="L311" s="32">
        <v>106.2</v>
      </c>
      <c r="M311" s="32">
        <v>70.5</v>
      </c>
      <c r="N311" s="32">
        <v>35</v>
      </c>
      <c r="O311" s="33">
        <v>36.6</v>
      </c>
      <c r="P311" s="32">
        <v>39.8</v>
      </c>
      <c r="Q311" s="32">
        <v>45.6</v>
      </c>
      <c r="R311" s="32">
        <v>41.5</v>
      </c>
      <c r="S311" s="33">
        <v>36.6</v>
      </c>
      <c r="T311" s="32">
        <v>47.3</v>
      </c>
      <c r="U311" s="34">
        <v>41.5</v>
      </c>
      <c r="V311" s="34">
        <v>35</v>
      </c>
      <c r="W311" s="41">
        <f t="shared" si="21"/>
        <v>52.27894736842105</v>
      </c>
      <c r="X311" s="26">
        <f t="shared" si="22"/>
        <v>0.06620984782333376</v>
      </c>
      <c r="Y311" s="26">
        <f t="shared" si="23"/>
        <v>0.07528083789057108</v>
      </c>
    </row>
    <row r="312" spans="1:25" ht="12.75">
      <c r="A312" s="3">
        <f t="shared" si="25"/>
        <v>36006</v>
      </c>
      <c r="B312" s="3"/>
      <c r="C312" s="3"/>
      <c r="D312" s="32">
        <v>36</v>
      </c>
      <c r="E312" s="32">
        <v>35</v>
      </c>
      <c r="F312" s="32">
        <v>37.2</v>
      </c>
      <c r="G312" s="33">
        <v>36.1</v>
      </c>
      <c r="H312" s="32">
        <v>74.4</v>
      </c>
      <c r="I312" s="32">
        <v>36.1</v>
      </c>
      <c r="J312" s="32">
        <v>47.2</v>
      </c>
      <c r="K312" s="33">
        <v>43.1</v>
      </c>
      <c r="L312" s="32">
        <v>99.5</v>
      </c>
      <c r="M312" s="32">
        <v>70.5</v>
      </c>
      <c r="N312" s="32">
        <v>33.4</v>
      </c>
      <c r="O312" s="33">
        <v>35.8</v>
      </c>
      <c r="P312" s="32">
        <v>39</v>
      </c>
      <c r="Q312" s="32">
        <v>42.3</v>
      </c>
      <c r="R312" s="32">
        <v>35.8</v>
      </c>
      <c r="S312" s="33">
        <v>36.6</v>
      </c>
      <c r="T312" s="32">
        <v>49.9</v>
      </c>
      <c r="U312" s="34">
        <v>39.8</v>
      </c>
      <c r="V312" s="34">
        <v>35</v>
      </c>
      <c r="W312" s="41">
        <f t="shared" si="21"/>
        <v>53.47368421052631</v>
      </c>
      <c r="X312" s="26">
        <f t="shared" si="22"/>
        <v>0.06772294914779733</v>
      </c>
      <c r="Y312" s="26">
        <f t="shared" si="23"/>
        <v>0.07287549242449494</v>
      </c>
    </row>
    <row r="313" spans="1:25" ht="12.75">
      <c r="A313" s="3">
        <f t="shared" si="25"/>
        <v>36007</v>
      </c>
      <c r="B313" s="3"/>
      <c r="C313" s="3"/>
      <c r="D313" s="32">
        <v>36</v>
      </c>
      <c r="E313" s="32">
        <v>42</v>
      </c>
      <c r="F313" s="32">
        <v>38.3</v>
      </c>
      <c r="G313" s="33">
        <v>34</v>
      </c>
      <c r="H313" s="32">
        <v>67.9</v>
      </c>
      <c r="I313" s="32">
        <v>36.1</v>
      </c>
      <c r="J313" s="32">
        <v>47.2</v>
      </c>
      <c r="K313" s="33">
        <v>45.5</v>
      </c>
      <c r="L313" s="32">
        <v>83.7</v>
      </c>
      <c r="M313" s="32">
        <v>56.9</v>
      </c>
      <c r="N313" s="32">
        <v>31.1</v>
      </c>
      <c r="O313" s="33">
        <v>36.6</v>
      </c>
      <c r="P313" s="32">
        <v>58.7</v>
      </c>
      <c r="Q313" s="32">
        <v>38.2</v>
      </c>
      <c r="R313" s="32">
        <v>36.6</v>
      </c>
      <c r="S313" s="33">
        <v>38.2</v>
      </c>
      <c r="T313" s="32">
        <v>49.9</v>
      </c>
      <c r="U313" s="34">
        <v>39</v>
      </c>
      <c r="V313" s="34">
        <v>36.6</v>
      </c>
      <c r="W313" s="41">
        <f t="shared" si="21"/>
        <v>51.1578947368421</v>
      </c>
      <c r="X313" s="26">
        <f t="shared" si="22"/>
        <v>0.06479006552328644</v>
      </c>
      <c r="Y313" s="26">
        <f t="shared" si="23"/>
        <v>0.07048347824762109</v>
      </c>
    </row>
    <row r="314" spans="1:25" ht="12.75">
      <c r="A314" s="3">
        <f t="shared" si="25"/>
        <v>36008</v>
      </c>
      <c r="B314" s="3"/>
      <c r="C314" s="3"/>
      <c r="D314" s="32">
        <v>46</v>
      </c>
      <c r="E314" s="32">
        <v>43</v>
      </c>
      <c r="F314" s="32">
        <v>51.9</v>
      </c>
      <c r="G314" s="33">
        <v>31.9</v>
      </c>
      <c r="H314" s="32">
        <v>60.4</v>
      </c>
      <c r="I314" s="32">
        <v>35.1</v>
      </c>
      <c r="J314" s="32">
        <v>45</v>
      </c>
      <c r="K314" s="33">
        <v>34.1</v>
      </c>
      <c r="L314" s="32">
        <v>73.3</v>
      </c>
      <c r="M314" s="32">
        <v>73.4</v>
      </c>
      <c r="N314" s="32">
        <v>36.6</v>
      </c>
      <c r="O314" s="33">
        <v>37.4</v>
      </c>
      <c r="P314" s="32">
        <v>55.1</v>
      </c>
      <c r="Q314" s="32">
        <v>36.6</v>
      </c>
      <c r="R314" s="32">
        <v>37.4</v>
      </c>
      <c r="S314" s="33">
        <v>37.4</v>
      </c>
      <c r="T314" s="32">
        <v>49</v>
      </c>
      <c r="U314" s="34">
        <v>38.2</v>
      </c>
      <c r="V314" s="34">
        <v>35.8</v>
      </c>
      <c r="W314" s="41">
        <f aca="true" t="shared" si="26" ref="W314:W374">+(D297+E340+F305+G287+H301+I279+J323+K326+L303+M333+N312+O309+P312+Q346+R317+S328+T321+U333+V298)/19</f>
        <v>47.52105263157896</v>
      </c>
      <c r="X314" s="26">
        <f aca="true" t="shared" si="27" ref="X314:X373">+W314/$W$249</f>
        <v>0.0601841051038841</v>
      </c>
      <c r="Y314" s="26">
        <f t="shared" si="23"/>
        <v>0.06786768885913685</v>
      </c>
    </row>
    <row r="315" spans="1:25" ht="12.75">
      <c r="A315" s="3">
        <f t="shared" si="25"/>
        <v>36009</v>
      </c>
      <c r="B315" s="3"/>
      <c r="C315" s="3"/>
      <c r="D315" s="32">
        <v>43</v>
      </c>
      <c r="E315" s="32">
        <v>44</v>
      </c>
      <c r="F315" s="32">
        <v>42.7</v>
      </c>
      <c r="G315" s="33">
        <v>26.8</v>
      </c>
      <c r="H315" s="32">
        <v>46.1</v>
      </c>
      <c r="I315" s="32">
        <v>37.2</v>
      </c>
      <c r="J315" s="32">
        <v>46.1</v>
      </c>
      <c r="K315" s="33">
        <v>35.2</v>
      </c>
      <c r="L315" s="32">
        <v>66.2</v>
      </c>
      <c r="M315" s="32">
        <v>67.8</v>
      </c>
      <c r="N315" s="32">
        <v>38.2</v>
      </c>
      <c r="O315" s="33">
        <v>36.6</v>
      </c>
      <c r="P315" s="32">
        <v>39</v>
      </c>
      <c r="Q315" s="32">
        <v>36.6</v>
      </c>
      <c r="R315" s="32">
        <v>39</v>
      </c>
      <c r="S315" s="33">
        <v>38.2</v>
      </c>
      <c r="T315" s="32">
        <v>44</v>
      </c>
      <c r="U315" s="34">
        <v>38.2</v>
      </c>
      <c r="V315" s="34">
        <v>37.4</v>
      </c>
      <c r="W315" s="41">
        <f t="shared" si="26"/>
        <v>47.9</v>
      </c>
      <c r="X315" s="26">
        <f t="shared" si="27"/>
        <v>0.06066403151516768</v>
      </c>
      <c r="Y315" s="26">
        <f t="shared" si="23"/>
        <v>0.06582609714129549</v>
      </c>
    </row>
    <row r="316" spans="1:25" ht="12.75">
      <c r="A316" s="3">
        <f t="shared" si="25"/>
        <v>36010</v>
      </c>
      <c r="B316" s="3"/>
      <c r="C316" s="3"/>
      <c r="D316" s="32">
        <v>38</v>
      </c>
      <c r="E316" s="32">
        <v>45</v>
      </c>
      <c r="F316" s="32">
        <v>30.9</v>
      </c>
      <c r="G316" s="33">
        <v>35.1</v>
      </c>
      <c r="H316" s="32">
        <v>36.1</v>
      </c>
      <c r="I316" s="32">
        <v>36.1</v>
      </c>
      <c r="J316" s="32">
        <v>46.1</v>
      </c>
      <c r="K316" s="33">
        <v>38.5</v>
      </c>
      <c r="L316" s="32">
        <v>56.8</v>
      </c>
      <c r="M316" s="32">
        <v>54.2</v>
      </c>
      <c r="N316" s="32">
        <v>38.2</v>
      </c>
      <c r="O316" s="33">
        <v>35.8</v>
      </c>
      <c r="P316" s="32">
        <v>38.2</v>
      </c>
      <c r="Q316" s="32">
        <v>35.8</v>
      </c>
      <c r="R316" s="32">
        <v>36.6</v>
      </c>
      <c r="S316" s="33">
        <v>36.6</v>
      </c>
      <c r="T316" s="32">
        <v>38.2</v>
      </c>
      <c r="U316" s="34">
        <v>39</v>
      </c>
      <c r="V316" s="34">
        <v>39.8</v>
      </c>
      <c r="W316" s="41">
        <f t="shared" si="26"/>
        <v>48.336842105263166</v>
      </c>
      <c r="X316" s="26">
        <f t="shared" si="27"/>
        <v>0.06121728001706407</v>
      </c>
      <c r="Y316" s="26">
        <f t="shared" si="23"/>
        <v>0.06421015444298542</v>
      </c>
    </row>
    <row r="317" spans="1:25" ht="12.75">
      <c r="A317" s="3">
        <f t="shared" si="25"/>
        <v>36011</v>
      </c>
      <c r="B317" s="3"/>
      <c r="C317" s="3"/>
      <c r="D317" s="32">
        <v>39</v>
      </c>
      <c r="E317" s="32">
        <v>44</v>
      </c>
      <c r="F317" s="32">
        <v>28.8</v>
      </c>
      <c r="G317" s="33">
        <v>34</v>
      </c>
      <c r="H317" s="32">
        <v>47.2</v>
      </c>
      <c r="I317" s="32">
        <v>37.2</v>
      </c>
      <c r="J317" s="32">
        <v>46.1</v>
      </c>
      <c r="K317" s="33">
        <v>38.5</v>
      </c>
      <c r="L317" s="32">
        <v>47.9</v>
      </c>
      <c r="M317" s="32">
        <v>44</v>
      </c>
      <c r="N317" s="32">
        <v>37.4</v>
      </c>
      <c r="O317" s="33">
        <v>35</v>
      </c>
      <c r="P317" s="32">
        <v>39.8</v>
      </c>
      <c r="Q317" s="32">
        <v>42.3</v>
      </c>
      <c r="R317" s="32">
        <v>38.2</v>
      </c>
      <c r="S317" s="33">
        <v>35.8</v>
      </c>
      <c r="T317" s="32">
        <v>38.2</v>
      </c>
      <c r="U317" s="34">
        <v>35.8</v>
      </c>
      <c r="V317" s="34">
        <v>39.8</v>
      </c>
      <c r="W317" s="41">
        <f t="shared" si="26"/>
        <v>45.47368421052632</v>
      </c>
      <c r="X317" s="26">
        <f t="shared" si="27"/>
        <v>0.0575911693540324</v>
      </c>
      <c r="Y317" s="26">
        <f t="shared" si="23"/>
        <v>0.06262563549779511</v>
      </c>
    </row>
    <row r="318" spans="1:25" ht="12.75">
      <c r="A318" s="3">
        <f t="shared" si="25"/>
        <v>36012</v>
      </c>
      <c r="B318" s="3"/>
      <c r="C318" s="3"/>
      <c r="D318" s="32">
        <v>39</v>
      </c>
      <c r="E318" s="32">
        <v>42</v>
      </c>
      <c r="F318" s="32">
        <v>34</v>
      </c>
      <c r="G318" s="33">
        <v>34</v>
      </c>
      <c r="H318" s="32">
        <v>55.5</v>
      </c>
      <c r="I318" s="32">
        <v>36.1</v>
      </c>
      <c r="J318" s="32">
        <v>46.1</v>
      </c>
      <c r="K318" s="33">
        <v>37.4</v>
      </c>
      <c r="L318" s="32">
        <v>38.5</v>
      </c>
      <c r="M318" s="32">
        <v>35.8</v>
      </c>
      <c r="N318" s="32">
        <v>35</v>
      </c>
      <c r="O318" s="33">
        <v>35</v>
      </c>
      <c r="P318" s="32">
        <v>39.8</v>
      </c>
      <c r="Q318" s="32">
        <v>54.2</v>
      </c>
      <c r="R318" s="32">
        <v>37.4</v>
      </c>
      <c r="S318" s="33">
        <v>35.8</v>
      </c>
      <c r="T318" s="32">
        <v>39</v>
      </c>
      <c r="U318" s="34">
        <v>35.8</v>
      </c>
      <c r="V318" s="34">
        <v>41.5</v>
      </c>
      <c r="W318" s="41">
        <f t="shared" si="26"/>
        <v>43.89473684210526</v>
      </c>
      <c r="X318" s="26">
        <f t="shared" si="27"/>
        <v>0.05559147597368404</v>
      </c>
      <c r="Y318" s="26">
        <f t="shared" si="23"/>
        <v>0.06110872523355944</v>
      </c>
    </row>
    <row r="319" spans="1:25" ht="12.75">
      <c r="A319" s="3">
        <f t="shared" si="25"/>
        <v>36013</v>
      </c>
      <c r="B319" s="3"/>
      <c r="C319" s="3"/>
      <c r="D319" s="32">
        <v>38</v>
      </c>
      <c r="E319" s="32">
        <v>40</v>
      </c>
      <c r="F319" s="32">
        <v>38.3</v>
      </c>
      <c r="G319" s="33">
        <v>34</v>
      </c>
      <c r="H319" s="32">
        <v>45</v>
      </c>
      <c r="I319" s="32">
        <v>35.1</v>
      </c>
      <c r="J319" s="32">
        <v>45</v>
      </c>
      <c r="K319" s="33">
        <v>36.3</v>
      </c>
      <c r="L319" s="32">
        <v>49.1</v>
      </c>
      <c r="M319" s="32">
        <v>35</v>
      </c>
      <c r="N319" s="32">
        <v>33.4</v>
      </c>
      <c r="O319" s="33">
        <v>35</v>
      </c>
      <c r="P319" s="32">
        <v>39</v>
      </c>
      <c r="Q319" s="32">
        <v>51.6</v>
      </c>
      <c r="R319" s="32">
        <v>37.4</v>
      </c>
      <c r="S319" s="33">
        <v>37.4</v>
      </c>
      <c r="T319" s="32">
        <v>41.5</v>
      </c>
      <c r="U319" s="34">
        <v>37.4</v>
      </c>
      <c r="V319" s="34">
        <v>41.5</v>
      </c>
      <c r="W319" s="41">
        <f t="shared" si="26"/>
        <v>43.099999999999994</v>
      </c>
      <c r="X319" s="26">
        <f t="shared" si="27"/>
        <v>0.054584963638908704</v>
      </c>
      <c r="Y319" s="26">
        <f t="shared" si="23"/>
        <v>0.05923187016086106</v>
      </c>
    </row>
    <row r="320" spans="1:25" ht="12.75">
      <c r="A320" s="3">
        <f t="shared" si="25"/>
        <v>36014</v>
      </c>
      <c r="B320" s="3"/>
      <c r="C320" s="3"/>
      <c r="D320" s="32">
        <v>38</v>
      </c>
      <c r="E320" s="32">
        <v>40</v>
      </c>
      <c r="F320" s="32">
        <v>33</v>
      </c>
      <c r="G320" s="33">
        <v>33</v>
      </c>
      <c r="H320" s="32">
        <v>37.2</v>
      </c>
      <c r="I320" s="32">
        <v>35.1</v>
      </c>
      <c r="J320" s="32">
        <v>45</v>
      </c>
      <c r="K320" s="33">
        <v>35.2</v>
      </c>
      <c r="L320" s="32">
        <v>56.8</v>
      </c>
      <c r="M320" s="32">
        <v>38.2</v>
      </c>
      <c r="N320" s="32">
        <v>43.1</v>
      </c>
      <c r="O320" s="33">
        <v>35</v>
      </c>
      <c r="P320" s="32">
        <v>40.6</v>
      </c>
      <c r="Q320" s="32">
        <v>49.9</v>
      </c>
      <c r="R320" s="32">
        <v>38.2</v>
      </c>
      <c r="S320" s="33">
        <v>39</v>
      </c>
      <c r="T320" s="32">
        <v>39.8</v>
      </c>
      <c r="U320" s="34">
        <v>40.6</v>
      </c>
      <c r="V320" s="34">
        <v>39</v>
      </c>
      <c r="W320" s="41">
        <f t="shared" si="26"/>
        <v>42.363157894736844</v>
      </c>
      <c r="X320" s="26">
        <f t="shared" si="27"/>
        <v>0.05365177339474615</v>
      </c>
      <c r="Y320" s="26">
        <f aca="true" t="shared" si="28" ref="Y320:Y374">AVERAGE(X314:X320)</f>
        <v>0.05764068557106959</v>
      </c>
    </row>
    <row r="321" spans="1:25" ht="12.75">
      <c r="A321" s="3">
        <f t="shared" si="25"/>
        <v>36015</v>
      </c>
      <c r="B321" s="3"/>
      <c r="C321" s="3"/>
      <c r="D321" s="32">
        <v>38</v>
      </c>
      <c r="E321" s="32">
        <v>37</v>
      </c>
      <c r="F321" s="32">
        <v>30.9</v>
      </c>
      <c r="G321" s="33">
        <v>35.1</v>
      </c>
      <c r="H321" s="32">
        <v>36.1</v>
      </c>
      <c r="I321" s="32">
        <v>36.1</v>
      </c>
      <c r="J321" s="32">
        <v>47.2</v>
      </c>
      <c r="K321" s="33">
        <v>34.1</v>
      </c>
      <c r="L321" s="32">
        <v>52.9</v>
      </c>
      <c r="M321" s="32">
        <v>38.2</v>
      </c>
      <c r="N321" s="32">
        <v>61.4</v>
      </c>
      <c r="O321" s="33">
        <v>34.2</v>
      </c>
      <c r="P321" s="32">
        <v>39</v>
      </c>
      <c r="Q321" s="32">
        <v>46.5</v>
      </c>
      <c r="R321" s="32">
        <v>35</v>
      </c>
      <c r="S321" s="33">
        <v>37.4</v>
      </c>
      <c r="T321" s="32">
        <v>38.2</v>
      </c>
      <c r="U321" s="34">
        <v>41.5</v>
      </c>
      <c r="V321" s="34">
        <v>38.2</v>
      </c>
      <c r="W321" s="41">
        <f t="shared" si="26"/>
        <v>42.09473684210527</v>
      </c>
      <c r="X321" s="26">
        <f t="shared" si="27"/>
        <v>0.05331182552008694</v>
      </c>
      <c r="Y321" s="26">
        <f t="shared" si="28"/>
        <v>0.056658931344812855</v>
      </c>
    </row>
    <row r="322" spans="1:25" ht="12.75">
      <c r="A322" s="3">
        <f t="shared" si="25"/>
        <v>36016</v>
      </c>
      <c r="B322" s="3"/>
      <c r="C322" s="3"/>
      <c r="D322" s="32">
        <v>38</v>
      </c>
      <c r="E322" s="32">
        <v>36</v>
      </c>
      <c r="F322" s="32">
        <v>31.9</v>
      </c>
      <c r="G322" s="33">
        <v>34</v>
      </c>
      <c r="H322" s="32">
        <v>37.2</v>
      </c>
      <c r="I322" s="32">
        <v>38.3</v>
      </c>
      <c r="J322" s="32">
        <v>47.2</v>
      </c>
      <c r="K322" s="33">
        <v>34.1</v>
      </c>
      <c r="L322" s="32">
        <v>49.1</v>
      </c>
      <c r="M322" s="32">
        <v>35.8</v>
      </c>
      <c r="N322" s="32">
        <v>48.2</v>
      </c>
      <c r="O322" s="33">
        <v>33.4</v>
      </c>
      <c r="P322" s="32">
        <v>35.8</v>
      </c>
      <c r="Q322" s="32">
        <v>43.1</v>
      </c>
      <c r="R322" s="32">
        <v>35</v>
      </c>
      <c r="S322" s="33">
        <v>38.2</v>
      </c>
      <c r="T322" s="32">
        <v>39</v>
      </c>
      <c r="U322" s="34">
        <v>38.2</v>
      </c>
      <c r="V322" s="34">
        <v>37.4</v>
      </c>
      <c r="W322" s="41">
        <f t="shared" si="26"/>
        <v>46.32105263157896</v>
      </c>
      <c r="X322" s="26">
        <f t="shared" si="27"/>
        <v>0.058664338134819353</v>
      </c>
      <c r="Y322" s="26">
        <f t="shared" si="28"/>
        <v>0.05637326086190595</v>
      </c>
    </row>
    <row r="323" spans="1:25" ht="12.75">
      <c r="A323" s="3">
        <f t="shared" si="25"/>
        <v>36017</v>
      </c>
      <c r="B323" s="3"/>
      <c r="C323" s="3"/>
      <c r="D323" s="32">
        <v>37</v>
      </c>
      <c r="E323" s="32">
        <v>38</v>
      </c>
      <c r="F323" s="32">
        <v>30.9</v>
      </c>
      <c r="G323" s="33">
        <v>34</v>
      </c>
      <c r="H323" s="32">
        <v>40.5</v>
      </c>
      <c r="I323" s="32">
        <v>37.2</v>
      </c>
      <c r="J323" s="32">
        <v>41.6</v>
      </c>
      <c r="K323" s="33">
        <v>36.3</v>
      </c>
      <c r="L323" s="32">
        <v>45.5</v>
      </c>
      <c r="M323" s="32">
        <v>35.8</v>
      </c>
      <c r="N323" s="32">
        <v>41.5</v>
      </c>
      <c r="O323" s="33">
        <v>33.4</v>
      </c>
      <c r="P323" s="32">
        <v>35.8</v>
      </c>
      <c r="Q323" s="32">
        <v>39.8</v>
      </c>
      <c r="R323" s="32">
        <v>37.4</v>
      </c>
      <c r="S323" s="33">
        <v>39.8</v>
      </c>
      <c r="T323" s="32">
        <v>38.2</v>
      </c>
      <c r="U323" s="34">
        <v>39</v>
      </c>
      <c r="V323" s="34">
        <v>36.6</v>
      </c>
      <c r="W323" s="41">
        <f t="shared" si="26"/>
        <v>49.284210526315796</v>
      </c>
      <c r="X323" s="26">
        <f t="shared" si="27"/>
        <v>0.062417096045273075</v>
      </c>
      <c r="Y323" s="26">
        <f t="shared" si="28"/>
        <v>0.05654466315165009</v>
      </c>
    </row>
    <row r="324" spans="1:25" ht="12.75">
      <c r="A324" s="3">
        <f t="shared" si="25"/>
        <v>36018</v>
      </c>
      <c r="B324" s="3"/>
      <c r="C324" s="3"/>
      <c r="D324" s="32">
        <v>36</v>
      </c>
      <c r="E324" s="32">
        <v>56</v>
      </c>
      <c r="F324" s="32">
        <v>28.8</v>
      </c>
      <c r="G324" s="33">
        <v>35.1</v>
      </c>
      <c r="H324" s="32">
        <v>39.4</v>
      </c>
      <c r="I324" s="32">
        <v>37.2</v>
      </c>
      <c r="J324" s="32">
        <v>43.8</v>
      </c>
      <c r="K324" s="33">
        <v>36.3</v>
      </c>
      <c r="L324" s="32">
        <v>41.9</v>
      </c>
      <c r="M324" s="32">
        <v>35.8</v>
      </c>
      <c r="N324" s="32">
        <v>39</v>
      </c>
      <c r="O324" s="33">
        <v>33.4</v>
      </c>
      <c r="P324" s="32">
        <v>38.2</v>
      </c>
      <c r="Q324" s="32">
        <v>39.8</v>
      </c>
      <c r="R324" s="32">
        <v>38.2</v>
      </c>
      <c r="S324" s="33">
        <v>37.4</v>
      </c>
      <c r="T324" s="32">
        <v>38.2</v>
      </c>
      <c r="U324" s="34">
        <v>40.6</v>
      </c>
      <c r="V324" s="34">
        <v>36.6</v>
      </c>
      <c r="W324" s="41">
        <f t="shared" si="26"/>
        <v>47.63157894736842</v>
      </c>
      <c r="X324" s="26">
        <f t="shared" si="27"/>
        <v>0.06032408364050846</v>
      </c>
      <c r="Y324" s="26">
        <f t="shared" si="28"/>
        <v>0.05693507947828953</v>
      </c>
    </row>
    <row r="325" spans="1:25" ht="12.75">
      <c r="A325" s="3">
        <f t="shared" si="25"/>
        <v>36019</v>
      </c>
      <c r="B325" s="3"/>
      <c r="C325" s="3"/>
      <c r="D325" s="32">
        <v>36</v>
      </c>
      <c r="E325" s="32">
        <v>50</v>
      </c>
      <c r="F325" s="32">
        <v>28.8</v>
      </c>
      <c r="G325" s="33">
        <v>38.3</v>
      </c>
      <c r="H325" s="32">
        <v>38.3</v>
      </c>
      <c r="I325" s="32">
        <v>39.4</v>
      </c>
      <c r="J325" s="32">
        <v>41.6</v>
      </c>
      <c r="K325" s="33">
        <v>35.2</v>
      </c>
      <c r="L325" s="32">
        <v>45.5</v>
      </c>
      <c r="M325" s="32">
        <v>35.8</v>
      </c>
      <c r="N325" s="32">
        <v>61.4</v>
      </c>
      <c r="O325" s="33">
        <v>33.4</v>
      </c>
      <c r="P325" s="32">
        <v>38.2</v>
      </c>
      <c r="Q325" s="32">
        <v>40.6</v>
      </c>
      <c r="R325" s="32">
        <v>36.6</v>
      </c>
      <c r="S325" s="33">
        <v>35.8</v>
      </c>
      <c r="T325" s="32">
        <v>39.8</v>
      </c>
      <c r="U325" s="34">
        <v>38.2</v>
      </c>
      <c r="V325" s="34">
        <v>35.8</v>
      </c>
      <c r="W325" s="41">
        <f t="shared" si="26"/>
        <v>43.94736842105263</v>
      </c>
      <c r="X325" s="26">
        <f t="shared" si="27"/>
        <v>0.05565813241969565</v>
      </c>
      <c r="Y325" s="26">
        <f t="shared" si="28"/>
        <v>0.05694460182771976</v>
      </c>
    </row>
    <row r="326" spans="1:25" ht="12.75">
      <c r="A326" s="3">
        <f t="shared" si="25"/>
        <v>36020</v>
      </c>
      <c r="B326" s="3"/>
      <c r="C326" s="3"/>
      <c r="D326" s="32">
        <v>35</v>
      </c>
      <c r="E326" s="32">
        <v>38</v>
      </c>
      <c r="F326" s="32">
        <v>31.9</v>
      </c>
      <c r="G326" s="33">
        <v>39.4</v>
      </c>
      <c r="H326" s="32">
        <v>43.8</v>
      </c>
      <c r="I326" s="32">
        <v>36.1</v>
      </c>
      <c r="J326" s="32">
        <v>46.1</v>
      </c>
      <c r="K326" s="33">
        <v>36.3</v>
      </c>
      <c r="L326" s="32">
        <v>45.5</v>
      </c>
      <c r="M326" s="32">
        <v>39.8</v>
      </c>
      <c r="N326" s="32">
        <v>58.7</v>
      </c>
      <c r="O326" s="33">
        <v>33.4</v>
      </c>
      <c r="P326" s="32">
        <v>35.8</v>
      </c>
      <c r="Q326" s="32">
        <v>40.6</v>
      </c>
      <c r="R326" s="32">
        <v>36.6</v>
      </c>
      <c r="S326" s="33">
        <v>36.6</v>
      </c>
      <c r="T326" s="32">
        <v>44</v>
      </c>
      <c r="U326" s="34">
        <v>37.4</v>
      </c>
      <c r="V326" s="34">
        <v>35.8</v>
      </c>
      <c r="W326" s="41">
        <f t="shared" si="26"/>
        <v>41.45789473684211</v>
      </c>
      <c r="X326" s="26">
        <f t="shared" si="27"/>
        <v>0.05250528252334643</v>
      </c>
      <c r="Y326" s="26">
        <f t="shared" si="28"/>
        <v>0.05664750452549657</v>
      </c>
    </row>
    <row r="327" spans="1:25" ht="12.75">
      <c r="A327" s="3">
        <f t="shared" si="25"/>
        <v>36021</v>
      </c>
      <c r="B327" s="3"/>
      <c r="C327" s="3"/>
      <c r="D327" s="32">
        <v>36</v>
      </c>
      <c r="E327" s="32">
        <v>36</v>
      </c>
      <c r="F327" s="32">
        <v>34</v>
      </c>
      <c r="G327" s="33">
        <v>38.3</v>
      </c>
      <c r="H327" s="32">
        <v>40.5</v>
      </c>
      <c r="I327" s="32">
        <v>34</v>
      </c>
      <c r="J327" s="32">
        <v>47.2</v>
      </c>
      <c r="K327" s="33">
        <v>37.4</v>
      </c>
      <c r="L327" s="32">
        <v>40.8</v>
      </c>
      <c r="M327" s="32">
        <v>37.4</v>
      </c>
      <c r="N327" s="32">
        <v>59.6</v>
      </c>
      <c r="O327" s="33">
        <v>35</v>
      </c>
      <c r="P327" s="32">
        <v>37.4</v>
      </c>
      <c r="Q327" s="32">
        <v>41.5</v>
      </c>
      <c r="R327" s="32">
        <v>38.2</v>
      </c>
      <c r="S327" s="33">
        <v>38.2</v>
      </c>
      <c r="T327" s="32">
        <v>39.8</v>
      </c>
      <c r="U327" s="34">
        <v>36.6</v>
      </c>
      <c r="V327" s="34">
        <v>35.8</v>
      </c>
      <c r="W327" s="41">
        <f t="shared" si="26"/>
        <v>41.747368421052634</v>
      </c>
      <c r="X327" s="26">
        <f t="shared" si="27"/>
        <v>0.0528718929764103</v>
      </c>
      <c r="Y327" s="26">
        <f t="shared" si="28"/>
        <v>0.056536093037162886</v>
      </c>
    </row>
    <row r="328" spans="1:25" ht="12.75">
      <c r="A328" s="3">
        <f t="shared" si="25"/>
        <v>36022</v>
      </c>
      <c r="B328" s="3"/>
      <c r="C328" s="3"/>
      <c r="D328" s="32">
        <v>37</v>
      </c>
      <c r="E328" s="32">
        <v>36</v>
      </c>
      <c r="F328" s="32">
        <v>33</v>
      </c>
      <c r="G328" s="33">
        <v>37.2</v>
      </c>
      <c r="H328" s="32">
        <v>45</v>
      </c>
      <c r="I328" s="32">
        <v>35.1</v>
      </c>
      <c r="J328" s="32">
        <v>39.4</v>
      </c>
      <c r="K328" s="33">
        <v>37.4</v>
      </c>
      <c r="L328" s="32">
        <v>40.8</v>
      </c>
      <c r="M328" s="32">
        <v>35</v>
      </c>
      <c r="N328" s="32">
        <v>49.9</v>
      </c>
      <c r="O328" s="33">
        <v>35.8</v>
      </c>
      <c r="P328" s="32">
        <v>37.4</v>
      </c>
      <c r="Q328" s="32">
        <v>41.5</v>
      </c>
      <c r="R328" s="32">
        <v>37.4</v>
      </c>
      <c r="S328" s="33">
        <v>37.4</v>
      </c>
      <c r="T328" s="32">
        <v>39</v>
      </c>
      <c r="U328" s="34">
        <v>37.4</v>
      </c>
      <c r="V328" s="34">
        <v>35</v>
      </c>
      <c r="W328" s="41">
        <f t="shared" si="26"/>
        <v>39.873684210526314</v>
      </c>
      <c r="X328" s="26">
        <f t="shared" si="27"/>
        <v>0.050498923498396915</v>
      </c>
      <c r="Y328" s="26">
        <f t="shared" si="28"/>
        <v>0.05613424989120717</v>
      </c>
    </row>
    <row r="329" spans="1:25" ht="12.75">
      <c r="A329" s="3">
        <f t="shared" si="25"/>
        <v>36023</v>
      </c>
      <c r="B329" s="3"/>
      <c r="C329" s="3"/>
      <c r="D329" s="32">
        <v>36</v>
      </c>
      <c r="E329" s="32">
        <v>38</v>
      </c>
      <c r="F329" s="32">
        <v>31.9</v>
      </c>
      <c r="G329" s="33">
        <v>37.2</v>
      </c>
      <c r="H329" s="32">
        <v>45</v>
      </c>
      <c r="I329" s="32">
        <v>36.1</v>
      </c>
      <c r="J329" s="32">
        <v>40.5</v>
      </c>
      <c r="K329" s="33">
        <v>35.2</v>
      </c>
      <c r="L329" s="32">
        <v>45.5</v>
      </c>
      <c r="M329" s="32">
        <v>35</v>
      </c>
      <c r="N329" s="32">
        <v>43.1</v>
      </c>
      <c r="O329" s="33">
        <v>35.8</v>
      </c>
      <c r="P329" s="32">
        <v>36.6</v>
      </c>
      <c r="Q329" s="32">
        <v>43.1</v>
      </c>
      <c r="R329" s="32">
        <v>36.6</v>
      </c>
      <c r="S329" s="33">
        <v>37.4</v>
      </c>
      <c r="T329" s="32">
        <v>39</v>
      </c>
      <c r="U329" s="34">
        <v>38.2</v>
      </c>
      <c r="V329" s="34">
        <v>36.6</v>
      </c>
      <c r="W329" s="41">
        <f t="shared" si="26"/>
        <v>38.77368421052631</v>
      </c>
      <c r="X329" s="26">
        <f t="shared" si="27"/>
        <v>0.049105803776754234</v>
      </c>
      <c r="Y329" s="26">
        <f t="shared" si="28"/>
        <v>0.054768744982912156</v>
      </c>
    </row>
    <row r="330" spans="1:25" ht="12.75">
      <c r="A330" s="3">
        <f t="shared" si="25"/>
        <v>36024</v>
      </c>
      <c r="B330" s="3"/>
      <c r="C330" s="3"/>
      <c r="D330" s="32">
        <v>36</v>
      </c>
      <c r="E330" s="32">
        <v>48</v>
      </c>
      <c r="F330" s="32">
        <v>33</v>
      </c>
      <c r="G330" s="33">
        <v>37.2</v>
      </c>
      <c r="H330" s="32">
        <v>54.3</v>
      </c>
      <c r="I330" s="32">
        <v>36.1</v>
      </c>
      <c r="J330" s="32">
        <v>43.8</v>
      </c>
      <c r="K330" s="33">
        <v>35.2</v>
      </c>
      <c r="L330" s="32">
        <v>44.3</v>
      </c>
      <c r="M330" s="32">
        <v>35.8</v>
      </c>
      <c r="N330" s="32">
        <v>39.8</v>
      </c>
      <c r="O330" s="33">
        <v>35.8</v>
      </c>
      <c r="P330" s="32">
        <v>36.6</v>
      </c>
      <c r="Q330" s="32">
        <v>42.3</v>
      </c>
      <c r="R330" s="32">
        <v>36.6</v>
      </c>
      <c r="S330" s="33">
        <v>37.4</v>
      </c>
      <c r="T330" s="32">
        <v>42.3</v>
      </c>
      <c r="U330" s="34">
        <v>41.5</v>
      </c>
      <c r="V330" s="34">
        <v>37.4</v>
      </c>
      <c r="W330" s="41">
        <f t="shared" si="26"/>
        <v>38.96842105263156</v>
      </c>
      <c r="X330" s="26">
        <f t="shared" si="27"/>
        <v>0.04935243262699718</v>
      </c>
      <c r="Y330" s="26">
        <f t="shared" si="28"/>
        <v>0.052902364494587024</v>
      </c>
    </row>
    <row r="331" spans="1:25" ht="12.75">
      <c r="A331" s="3">
        <f t="shared" si="25"/>
        <v>36025</v>
      </c>
      <c r="B331" s="3"/>
      <c r="C331" s="3"/>
      <c r="D331" s="32">
        <v>39</v>
      </c>
      <c r="E331" s="32">
        <v>48</v>
      </c>
      <c r="F331" s="32">
        <v>36.1</v>
      </c>
      <c r="G331" s="33">
        <v>36.1</v>
      </c>
      <c r="H331" s="32">
        <v>36.1</v>
      </c>
      <c r="I331" s="32">
        <v>36.1</v>
      </c>
      <c r="J331" s="32">
        <v>41.6</v>
      </c>
      <c r="K331" s="33">
        <v>35.2</v>
      </c>
      <c r="L331" s="32">
        <v>39.6</v>
      </c>
      <c r="M331" s="32">
        <v>35.8</v>
      </c>
      <c r="N331" s="32">
        <v>37.4</v>
      </c>
      <c r="O331" s="33">
        <v>35</v>
      </c>
      <c r="P331" s="32">
        <v>36.6</v>
      </c>
      <c r="Q331" s="32">
        <v>42.3</v>
      </c>
      <c r="R331" s="32">
        <v>36.6</v>
      </c>
      <c r="S331" s="33">
        <v>40.6</v>
      </c>
      <c r="T331" s="32">
        <v>44</v>
      </c>
      <c r="U331" s="34">
        <v>39.8</v>
      </c>
      <c r="V331" s="34">
        <v>37.4</v>
      </c>
      <c r="W331" s="41">
        <f t="shared" si="26"/>
        <v>39.61052631578947</v>
      </c>
      <c r="X331" s="26">
        <f t="shared" si="27"/>
        <v>0.05016564126833886</v>
      </c>
      <c r="Y331" s="26">
        <f t="shared" si="28"/>
        <v>0.05145115844141993</v>
      </c>
    </row>
    <row r="332" spans="1:25" ht="12.75">
      <c r="A332" s="3">
        <f t="shared" si="25"/>
        <v>36026</v>
      </c>
      <c r="B332" s="3"/>
      <c r="C332" s="3"/>
      <c r="D332" s="32">
        <v>37</v>
      </c>
      <c r="E332" s="32">
        <v>44</v>
      </c>
      <c r="F332" s="32">
        <v>31.9</v>
      </c>
      <c r="G332" s="33">
        <v>37.2</v>
      </c>
      <c r="H332" s="32">
        <v>34</v>
      </c>
      <c r="I332" s="32">
        <v>36.1</v>
      </c>
      <c r="J332" s="32">
        <v>36.1</v>
      </c>
      <c r="K332" s="33">
        <v>35.2</v>
      </c>
      <c r="L332" s="32">
        <v>38.5</v>
      </c>
      <c r="M332" s="32">
        <v>34.2</v>
      </c>
      <c r="N332" s="32">
        <v>34.2</v>
      </c>
      <c r="O332" s="33">
        <v>34.2</v>
      </c>
      <c r="P332" s="32">
        <v>36.6</v>
      </c>
      <c r="Q332" s="32">
        <v>41.5</v>
      </c>
      <c r="R332" s="32">
        <v>37.4</v>
      </c>
      <c r="S332" s="33">
        <v>38.2</v>
      </c>
      <c r="T332" s="32">
        <v>41.5</v>
      </c>
      <c r="U332" s="34">
        <v>39</v>
      </c>
      <c r="V332" s="34">
        <v>39</v>
      </c>
      <c r="W332" s="41">
        <f t="shared" si="26"/>
        <v>39.32631578947369</v>
      </c>
      <c r="X332" s="26">
        <f t="shared" si="27"/>
        <v>0.04980569645987617</v>
      </c>
      <c r="Y332" s="26">
        <f t="shared" si="28"/>
        <v>0.050615096161445716</v>
      </c>
    </row>
    <row r="333" spans="1:25" ht="12.75">
      <c r="A333" s="3">
        <f t="shared" si="25"/>
        <v>36027</v>
      </c>
      <c r="B333" s="3"/>
      <c r="C333" s="3"/>
      <c r="D333" s="32">
        <v>39</v>
      </c>
      <c r="E333" s="32">
        <v>54</v>
      </c>
      <c r="F333" s="32">
        <v>30.9</v>
      </c>
      <c r="G333" s="33">
        <v>37.2</v>
      </c>
      <c r="H333" s="32">
        <v>38.3</v>
      </c>
      <c r="I333" s="32">
        <v>36.1</v>
      </c>
      <c r="J333" s="32">
        <v>34</v>
      </c>
      <c r="K333" s="33">
        <v>34.1</v>
      </c>
      <c r="L333" s="32">
        <v>38.5</v>
      </c>
      <c r="M333" s="32">
        <v>34.2</v>
      </c>
      <c r="N333" s="32">
        <v>32.6</v>
      </c>
      <c r="O333" s="33">
        <v>34.2</v>
      </c>
      <c r="P333" s="32">
        <v>36.6</v>
      </c>
      <c r="Q333" s="32">
        <v>40.6</v>
      </c>
      <c r="R333" s="32">
        <v>37.4</v>
      </c>
      <c r="S333" s="33">
        <v>35.8</v>
      </c>
      <c r="T333" s="32">
        <v>37.4</v>
      </c>
      <c r="U333" s="34">
        <v>38.2</v>
      </c>
      <c r="V333" s="34">
        <v>40.6</v>
      </c>
      <c r="W333" s="41">
        <f t="shared" si="26"/>
        <v>39</v>
      </c>
      <c r="X333" s="26">
        <f t="shared" si="27"/>
        <v>0.049392426494604166</v>
      </c>
      <c r="Y333" s="26">
        <f t="shared" si="28"/>
        <v>0.05017040244305397</v>
      </c>
    </row>
    <row r="334" spans="1:25" ht="12.75">
      <c r="A334" s="3">
        <f t="shared" si="25"/>
        <v>36028</v>
      </c>
      <c r="B334" s="3"/>
      <c r="C334" s="3"/>
      <c r="D334" s="32">
        <v>50</v>
      </c>
      <c r="E334" s="32">
        <v>48</v>
      </c>
      <c r="F334" s="32">
        <v>30.9</v>
      </c>
      <c r="G334" s="33">
        <v>37.2</v>
      </c>
      <c r="H334" s="32">
        <v>42.7</v>
      </c>
      <c r="I334" s="32">
        <v>37.2</v>
      </c>
      <c r="J334" s="32">
        <v>34</v>
      </c>
      <c r="K334" s="33">
        <v>34.1</v>
      </c>
      <c r="L334" s="32">
        <v>51.6</v>
      </c>
      <c r="M334" s="32">
        <v>35</v>
      </c>
      <c r="N334" s="32">
        <v>35</v>
      </c>
      <c r="O334" s="33">
        <v>35.8</v>
      </c>
      <c r="P334" s="32">
        <v>35.8</v>
      </c>
      <c r="Q334" s="32">
        <v>43.1</v>
      </c>
      <c r="R334" s="32">
        <v>37.4</v>
      </c>
      <c r="S334" s="33">
        <v>37.4</v>
      </c>
      <c r="T334" s="32">
        <v>34.2</v>
      </c>
      <c r="U334" s="34">
        <v>37.4</v>
      </c>
      <c r="V334" s="34">
        <v>40.6</v>
      </c>
      <c r="W334" s="41">
        <f t="shared" si="26"/>
        <v>38.33157894736843</v>
      </c>
      <c r="X334" s="26">
        <f t="shared" si="27"/>
        <v>0.04854588963025671</v>
      </c>
      <c r="Y334" s="26">
        <f t="shared" si="28"/>
        <v>0.04955240196503203</v>
      </c>
    </row>
    <row r="335" spans="1:25" ht="12.75">
      <c r="A335" s="3">
        <f t="shared" si="25"/>
        <v>36029</v>
      </c>
      <c r="B335" s="3"/>
      <c r="C335" s="3"/>
      <c r="D335" s="32">
        <v>44</v>
      </c>
      <c r="E335" s="32">
        <v>64</v>
      </c>
      <c r="F335" s="32">
        <v>31.9</v>
      </c>
      <c r="G335" s="33">
        <v>41.6</v>
      </c>
      <c r="H335" s="32">
        <v>39.4</v>
      </c>
      <c r="I335" s="32">
        <v>36.1</v>
      </c>
      <c r="J335" s="32">
        <v>36.1</v>
      </c>
      <c r="K335" s="33">
        <v>36.3</v>
      </c>
      <c r="L335" s="32">
        <v>49.1</v>
      </c>
      <c r="M335" s="32">
        <v>44.8</v>
      </c>
      <c r="N335" s="32">
        <v>44</v>
      </c>
      <c r="O335" s="33">
        <v>37.4</v>
      </c>
      <c r="P335" s="32">
        <v>36.6</v>
      </c>
      <c r="Q335" s="32">
        <v>45.6</v>
      </c>
      <c r="R335" s="32">
        <v>38.2</v>
      </c>
      <c r="S335" s="33">
        <v>39</v>
      </c>
      <c r="T335" s="32">
        <v>37.4</v>
      </c>
      <c r="U335" s="34">
        <v>38.2</v>
      </c>
      <c r="V335" s="34">
        <v>39.8</v>
      </c>
      <c r="W335" s="41">
        <f t="shared" si="26"/>
        <v>37.689473684210526</v>
      </c>
      <c r="X335" s="26">
        <f t="shared" si="27"/>
        <v>0.04773268098891504</v>
      </c>
      <c r="Y335" s="26">
        <f t="shared" si="28"/>
        <v>0.04915722446367748</v>
      </c>
    </row>
    <row r="336" spans="1:25" ht="12.75">
      <c r="A336" s="3">
        <f t="shared" si="25"/>
        <v>36030</v>
      </c>
      <c r="B336" s="3"/>
      <c r="C336" s="3"/>
      <c r="D336" s="32">
        <v>42</v>
      </c>
      <c r="E336" s="32">
        <v>74</v>
      </c>
      <c r="F336" s="32">
        <v>34</v>
      </c>
      <c r="G336" s="33">
        <v>45</v>
      </c>
      <c r="H336" s="32">
        <v>36.1</v>
      </c>
      <c r="I336" s="32">
        <v>35.1</v>
      </c>
      <c r="J336" s="32">
        <v>36.1</v>
      </c>
      <c r="K336" s="33">
        <v>35.2</v>
      </c>
      <c r="L336" s="32">
        <v>47.9</v>
      </c>
      <c r="M336" s="32">
        <v>39.8</v>
      </c>
      <c r="N336" s="32">
        <v>44</v>
      </c>
      <c r="O336" s="33">
        <v>35</v>
      </c>
      <c r="P336" s="32">
        <v>35.8</v>
      </c>
      <c r="Q336" s="32">
        <v>42.3</v>
      </c>
      <c r="R336" s="32">
        <v>44.8</v>
      </c>
      <c r="S336" s="33">
        <v>92.7</v>
      </c>
      <c r="T336" s="32">
        <v>41.5</v>
      </c>
      <c r="U336" s="34">
        <v>38.2</v>
      </c>
      <c r="V336" s="34">
        <v>39.8</v>
      </c>
      <c r="W336" s="41">
        <f t="shared" si="26"/>
        <v>37.715789473684204</v>
      </c>
      <c r="X336" s="26">
        <f t="shared" si="27"/>
        <v>0.04776600921192084</v>
      </c>
      <c r="Y336" s="26">
        <f t="shared" si="28"/>
        <v>0.04896582524012986</v>
      </c>
    </row>
    <row r="337" spans="1:25" ht="12.75">
      <c r="A337" s="3">
        <f t="shared" si="25"/>
        <v>36031</v>
      </c>
      <c r="B337" s="3"/>
      <c r="C337" s="3"/>
      <c r="D337" s="32">
        <v>62</v>
      </c>
      <c r="E337" s="32">
        <v>57</v>
      </c>
      <c r="F337" s="32">
        <v>33</v>
      </c>
      <c r="G337" s="33">
        <v>41.6</v>
      </c>
      <c r="H337" s="32">
        <v>36.1</v>
      </c>
      <c r="I337" s="32">
        <v>35.1</v>
      </c>
      <c r="J337" s="32">
        <v>36.1</v>
      </c>
      <c r="K337" s="33">
        <v>34.1</v>
      </c>
      <c r="L337" s="32">
        <v>56.8</v>
      </c>
      <c r="M337" s="32">
        <v>38.2</v>
      </c>
      <c r="N337" s="32">
        <v>40.6</v>
      </c>
      <c r="O337" s="33">
        <v>33.4</v>
      </c>
      <c r="P337" s="32">
        <v>35.8</v>
      </c>
      <c r="Q337" s="32">
        <v>39.8</v>
      </c>
      <c r="R337" s="32">
        <v>40.6</v>
      </c>
      <c r="S337" s="33">
        <v>135.3</v>
      </c>
      <c r="T337" s="32">
        <v>41.5</v>
      </c>
      <c r="U337" s="34">
        <v>37.4</v>
      </c>
      <c r="V337" s="34">
        <v>36.6</v>
      </c>
      <c r="W337" s="41">
        <f t="shared" si="26"/>
        <v>38.336842105263166</v>
      </c>
      <c r="X337" s="26">
        <f t="shared" si="27"/>
        <v>0.04855255527485788</v>
      </c>
      <c r="Y337" s="26">
        <f t="shared" si="28"/>
        <v>0.048851557046967094</v>
      </c>
    </row>
    <row r="338" spans="1:25" ht="12.75">
      <c r="A338" s="3">
        <f t="shared" si="25"/>
        <v>36032</v>
      </c>
      <c r="B338" s="3"/>
      <c r="C338" s="3"/>
      <c r="D338" s="32">
        <v>92</v>
      </c>
      <c r="E338" s="32">
        <v>52</v>
      </c>
      <c r="F338" s="32">
        <v>30.9</v>
      </c>
      <c r="G338" s="33">
        <v>38.3</v>
      </c>
      <c r="H338" s="32">
        <v>38.3</v>
      </c>
      <c r="I338" s="32">
        <v>35.1</v>
      </c>
      <c r="J338" s="32">
        <v>33</v>
      </c>
      <c r="K338" s="33">
        <v>35.2</v>
      </c>
      <c r="L338" s="32">
        <v>60.7</v>
      </c>
      <c r="M338" s="32">
        <v>34.2</v>
      </c>
      <c r="N338" s="32">
        <v>38.2</v>
      </c>
      <c r="O338" s="33">
        <v>33.4</v>
      </c>
      <c r="P338" s="32">
        <v>35.8</v>
      </c>
      <c r="Q338" s="32">
        <v>40.6</v>
      </c>
      <c r="R338" s="32">
        <v>36.6</v>
      </c>
      <c r="S338" s="33">
        <v>147.5</v>
      </c>
      <c r="T338" s="32">
        <v>39.8</v>
      </c>
      <c r="U338" s="34">
        <v>37.4</v>
      </c>
      <c r="V338" s="34">
        <v>35.8</v>
      </c>
      <c r="W338" s="41">
        <f t="shared" si="26"/>
        <v>37.77368421052631</v>
      </c>
      <c r="X338" s="26">
        <f t="shared" si="27"/>
        <v>0.047839331302533615</v>
      </c>
      <c r="Y338" s="26">
        <f t="shared" si="28"/>
        <v>0.048519227051852055</v>
      </c>
    </row>
    <row r="339" spans="1:25" ht="12.75">
      <c r="A339" s="3">
        <f t="shared" si="25"/>
        <v>36033</v>
      </c>
      <c r="B339" s="3"/>
      <c r="C339" s="3"/>
      <c r="D339" s="32">
        <v>70</v>
      </c>
      <c r="E339" s="32">
        <v>43</v>
      </c>
      <c r="F339" s="32">
        <v>28.8</v>
      </c>
      <c r="G339" s="33">
        <v>36.1</v>
      </c>
      <c r="H339" s="32">
        <v>37.2</v>
      </c>
      <c r="I339" s="32">
        <v>35.1</v>
      </c>
      <c r="J339" s="32">
        <v>34</v>
      </c>
      <c r="K339" s="33">
        <v>36.3</v>
      </c>
      <c r="L339" s="32">
        <v>51.6</v>
      </c>
      <c r="M339" s="32">
        <v>32.6</v>
      </c>
      <c r="N339" s="32">
        <v>35</v>
      </c>
      <c r="O339" s="33">
        <v>33.4</v>
      </c>
      <c r="P339" s="32">
        <v>35</v>
      </c>
      <c r="Q339" s="32">
        <v>41.5</v>
      </c>
      <c r="R339" s="32">
        <v>35</v>
      </c>
      <c r="S339" s="33">
        <v>102.5</v>
      </c>
      <c r="T339" s="32">
        <v>37.4</v>
      </c>
      <c r="U339" s="34">
        <v>38.2</v>
      </c>
      <c r="V339" s="34">
        <v>35.8</v>
      </c>
      <c r="W339" s="41">
        <f t="shared" si="26"/>
        <v>38.36842105263158</v>
      </c>
      <c r="X339" s="26">
        <f t="shared" si="27"/>
        <v>0.04859254914246484</v>
      </c>
      <c r="Y339" s="26">
        <f t="shared" si="28"/>
        <v>0.048345920292221865</v>
      </c>
    </row>
    <row r="340" spans="1:25" ht="12.75">
      <c r="A340" s="3">
        <f t="shared" si="25"/>
        <v>36034</v>
      </c>
      <c r="B340" s="3"/>
      <c r="C340" s="3"/>
      <c r="D340" s="32">
        <v>56</v>
      </c>
      <c r="E340" s="32">
        <v>39</v>
      </c>
      <c r="F340" s="32">
        <v>33</v>
      </c>
      <c r="G340" s="33">
        <v>36.1</v>
      </c>
      <c r="H340" s="32">
        <v>36.1</v>
      </c>
      <c r="I340" s="32">
        <v>36.1</v>
      </c>
      <c r="J340" s="32">
        <v>33</v>
      </c>
      <c r="K340" s="33">
        <v>40.8</v>
      </c>
      <c r="L340" s="32">
        <v>50.4</v>
      </c>
      <c r="M340" s="32">
        <v>33.4</v>
      </c>
      <c r="N340" s="32">
        <v>39.8</v>
      </c>
      <c r="O340" s="33">
        <v>34.2</v>
      </c>
      <c r="P340" s="32">
        <v>39.8</v>
      </c>
      <c r="Q340" s="32">
        <v>41.5</v>
      </c>
      <c r="R340" s="32">
        <v>35.8</v>
      </c>
      <c r="S340" s="33">
        <v>62.3</v>
      </c>
      <c r="T340" s="32">
        <v>39</v>
      </c>
      <c r="U340" s="34">
        <v>38.2</v>
      </c>
      <c r="V340" s="34">
        <v>36.6</v>
      </c>
      <c r="W340" s="41">
        <f t="shared" si="26"/>
        <v>39.189473684210526</v>
      </c>
      <c r="X340" s="26">
        <f t="shared" si="27"/>
        <v>0.04963238970024597</v>
      </c>
      <c r="Y340" s="26">
        <f t="shared" si="28"/>
        <v>0.0483802007501707</v>
      </c>
    </row>
    <row r="341" spans="1:25" ht="12.75">
      <c r="A341" s="3">
        <f t="shared" si="25"/>
        <v>36035</v>
      </c>
      <c r="B341" s="3"/>
      <c r="C341" s="3"/>
      <c r="D341" s="32">
        <v>60</v>
      </c>
      <c r="E341" s="32">
        <v>36</v>
      </c>
      <c r="F341" s="32">
        <v>38.3</v>
      </c>
      <c r="G341" s="33">
        <v>36.1</v>
      </c>
      <c r="H341" s="32">
        <v>39.4</v>
      </c>
      <c r="I341" s="32">
        <v>36.1</v>
      </c>
      <c r="J341" s="32">
        <v>34</v>
      </c>
      <c r="K341" s="33">
        <v>41.9</v>
      </c>
      <c r="L341" s="32">
        <v>50.4</v>
      </c>
      <c r="M341" s="32">
        <v>35.8</v>
      </c>
      <c r="N341" s="32">
        <v>43.1</v>
      </c>
      <c r="O341" s="33">
        <v>35</v>
      </c>
      <c r="P341" s="32">
        <v>39.8</v>
      </c>
      <c r="Q341" s="32">
        <v>43.1</v>
      </c>
      <c r="R341" s="32">
        <v>36.6</v>
      </c>
      <c r="S341" s="33">
        <v>56</v>
      </c>
      <c r="T341" s="32">
        <v>36.6</v>
      </c>
      <c r="U341" s="34">
        <v>38.2</v>
      </c>
      <c r="V341" s="34">
        <v>36.6</v>
      </c>
      <c r="W341" s="41">
        <f t="shared" si="26"/>
        <v>38.73684210526315</v>
      </c>
      <c r="X341" s="26">
        <f t="shared" si="27"/>
        <v>0.0490591442645461</v>
      </c>
      <c r="Y341" s="26">
        <f t="shared" si="28"/>
        <v>0.04845352284078347</v>
      </c>
    </row>
    <row r="342" spans="1:25" ht="12.75">
      <c r="A342" s="3">
        <f t="shared" si="25"/>
        <v>36036</v>
      </c>
      <c r="B342" s="3"/>
      <c r="C342" s="3"/>
      <c r="D342" s="32">
        <v>54</v>
      </c>
      <c r="E342" s="32">
        <v>35</v>
      </c>
      <c r="F342" s="32">
        <v>30.9</v>
      </c>
      <c r="G342" s="33">
        <v>37.2</v>
      </c>
      <c r="H342" s="32">
        <v>48.4</v>
      </c>
      <c r="I342" s="32">
        <v>37.2</v>
      </c>
      <c r="J342" s="32">
        <v>36.1</v>
      </c>
      <c r="K342" s="33">
        <v>38.5</v>
      </c>
      <c r="L342" s="32">
        <v>54.2</v>
      </c>
      <c r="M342" s="32">
        <v>35.8</v>
      </c>
      <c r="N342" s="32">
        <v>40.6</v>
      </c>
      <c r="O342" s="33">
        <v>35</v>
      </c>
      <c r="P342" s="32">
        <v>37.4</v>
      </c>
      <c r="Q342" s="32">
        <v>42.3</v>
      </c>
      <c r="R342" s="32">
        <v>37.4</v>
      </c>
      <c r="S342" s="33">
        <v>49</v>
      </c>
      <c r="T342" s="32">
        <v>39.8</v>
      </c>
      <c r="U342" s="34">
        <v>37.4</v>
      </c>
      <c r="V342" s="34">
        <v>37.4</v>
      </c>
      <c r="W342" s="41">
        <f t="shared" si="26"/>
        <v>38.91052631578947</v>
      </c>
      <c r="X342" s="26">
        <f t="shared" si="27"/>
        <v>0.049279110536384424</v>
      </c>
      <c r="Y342" s="26">
        <f t="shared" si="28"/>
        <v>0.04867444134756481</v>
      </c>
    </row>
    <row r="343" spans="1:25" ht="12.75">
      <c r="A343" s="3">
        <f t="shared" si="25"/>
        <v>36037</v>
      </c>
      <c r="B343" s="3"/>
      <c r="C343" s="3"/>
      <c r="D343" s="32">
        <v>42</v>
      </c>
      <c r="E343" s="32">
        <v>36</v>
      </c>
      <c r="F343" s="32">
        <v>27.8</v>
      </c>
      <c r="G343" s="33">
        <v>37.2</v>
      </c>
      <c r="H343" s="32">
        <v>41.6</v>
      </c>
      <c r="I343" s="32">
        <v>38.3</v>
      </c>
      <c r="J343" s="32">
        <v>36.1</v>
      </c>
      <c r="K343" s="33">
        <v>35.2</v>
      </c>
      <c r="L343" s="32">
        <v>51.6</v>
      </c>
      <c r="M343" s="32">
        <v>35.8</v>
      </c>
      <c r="N343" s="32">
        <v>35.8</v>
      </c>
      <c r="O343" s="33">
        <v>33.4</v>
      </c>
      <c r="P343" s="32">
        <v>36.6</v>
      </c>
      <c r="Q343" s="32">
        <v>41.5</v>
      </c>
      <c r="R343" s="32">
        <v>36.6</v>
      </c>
      <c r="S343" s="33">
        <v>46.5</v>
      </c>
      <c r="T343" s="32">
        <v>40.6</v>
      </c>
      <c r="U343" s="34">
        <v>35.8</v>
      </c>
      <c r="V343" s="34">
        <v>39</v>
      </c>
      <c r="W343" s="41">
        <f t="shared" si="26"/>
        <v>40.88947368421052</v>
      </c>
      <c r="X343" s="26">
        <f t="shared" si="27"/>
        <v>0.05178539290642102</v>
      </c>
      <c r="Y343" s="26">
        <f t="shared" si="28"/>
        <v>0.049248639018207696</v>
      </c>
    </row>
    <row r="344" spans="1:25" ht="12.75">
      <c r="A344" s="3">
        <f t="shared" si="25"/>
        <v>36038</v>
      </c>
      <c r="B344" s="3"/>
      <c r="C344" s="3"/>
      <c r="D344" s="32">
        <v>42</v>
      </c>
      <c r="E344" s="32">
        <v>34</v>
      </c>
      <c r="F344" s="32">
        <v>28.8</v>
      </c>
      <c r="G344" s="33">
        <v>36.1</v>
      </c>
      <c r="H344" s="32">
        <v>37.2</v>
      </c>
      <c r="I344" s="32">
        <v>37.2</v>
      </c>
      <c r="J344" s="32">
        <v>36.1</v>
      </c>
      <c r="K344" s="33">
        <v>36.3</v>
      </c>
      <c r="L344" s="32">
        <v>50.4</v>
      </c>
      <c r="M344" s="32">
        <v>35.8</v>
      </c>
      <c r="N344" s="32">
        <v>35.8</v>
      </c>
      <c r="O344" s="33">
        <v>34.2</v>
      </c>
      <c r="P344" s="32">
        <v>36.6</v>
      </c>
      <c r="Q344" s="32">
        <v>43.1</v>
      </c>
      <c r="R344" s="32">
        <v>36.6</v>
      </c>
      <c r="S344" s="33">
        <v>47.3</v>
      </c>
      <c r="T344" s="32">
        <v>39</v>
      </c>
      <c r="U344" s="34">
        <v>38.2</v>
      </c>
      <c r="V344" s="34">
        <v>38.2</v>
      </c>
      <c r="W344" s="41">
        <f t="shared" si="26"/>
        <v>40.36842105263158</v>
      </c>
      <c r="X344" s="26">
        <f t="shared" si="27"/>
        <v>0.051125494090906075</v>
      </c>
      <c r="Y344" s="26">
        <f t="shared" si="28"/>
        <v>0.04961620170621457</v>
      </c>
    </row>
    <row r="345" spans="1:25" ht="12.75">
      <c r="A345" s="3">
        <f t="shared" si="25"/>
        <v>36039</v>
      </c>
      <c r="B345" s="3"/>
      <c r="C345" s="3"/>
      <c r="D345" s="32">
        <v>35</v>
      </c>
      <c r="E345" s="32">
        <v>34</v>
      </c>
      <c r="F345" s="32">
        <v>25.8</v>
      </c>
      <c r="G345" s="33">
        <v>36.1</v>
      </c>
      <c r="H345" s="32">
        <v>37.2</v>
      </c>
      <c r="I345" s="32">
        <v>36.1</v>
      </c>
      <c r="J345" s="32">
        <v>35.1</v>
      </c>
      <c r="K345" s="33">
        <v>35.2</v>
      </c>
      <c r="L345" s="32">
        <v>45.5</v>
      </c>
      <c r="M345" s="32">
        <v>35.8</v>
      </c>
      <c r="N345" s="32">
        <v>38.2</v>
      </c>
      <c r="O345" s="33">
        <v>35</v>
      </c>
      <c r="P345" s="32">
        <v>36.6</v>
      </c>
      <c r="Q345" s="32">
        <v>41.5</v>
      </c>
      <c r="R345" s="32">
        <v>36.6</v>
      </c>
      <c r="S345" s="33">
        <v>46.5</v>
      </c>
      <c r="T345" s="32">
        <v>35.8</v>
      </c>
      <c r="U345" s="34">
        <v>41.5</v>
      </c>
      <c r="V345" s="34">
        <v>36.6</v>
      </c>
      <c r="W345" s="41">
        <f t="shared" si="26"/>
        <v>43.55263157894738</v>
      </c>
      <c r="X345" s="26">
        <f t="shared" si="27"/>
        <v>0.05515820907460858</v>
      </c>
      <c r="Y345" s="26">
        <f t="shared" si="28"/>
        <v>0.050661755673653865</v>
      </c>
    </row>
    <row r="346" spans="1:25" ht="12.75">
      <c r="A346" s="3">
        <f t="shared" si="25"/>
        <v>36040</v>
      </c>
      <c r="B346" s="3"/>
      <c r="C346" s="3"/>
      <c r="D346" s="32">
        <v>38</v>
      </c>
      <c r="E346" s="32">
        <v>35</v>
      </c>
      <c r="F346" s="32">
        <v>23.8</v>
      </c>
      <c r="G346" s="33">
        <v>36.1</v>
      </c>
      <c r="H346" s="32">
        <v>37.2</v>
      </c>
      <c r="I346" s="32">
        <v>35.1</v>
      </c>
      <c r="J346" s="32">
        <v>34</v>
      </c>
      <c r="K346" s="33">
        <v>34.1</v>
      </c>
      <c r="L346" s="32">
        <v>45.5</v>
      </c>
      <c r="M346" s="32">
        <v>35.8</v>
      </c>
      <c r="N346" s="32">
        <v>41.5</v>
      </c>
      <c r="O346" s="33">
        <v>40.6</v>
      </c>
      <c r="P346" s="32">
        <v>36.6</v>
      </c>
      <c r="Q346" s="32">
        <v>41.5</v>
      </c>
      <c r="R346" s="32">
        <v>37.4</v>
      </c>
      <c r="S346" s="33">
        <v>56</v>
      </c>
      <c r="T346" s="32">
        <v>38.2</v>
      </c>
      <c r="U346" s="34">
        <v>43.1</v>
      </c>
      <c r="V346" s="34">
        <v>35.8</v>
      </c>
      <c r="W346" s="41">
        <f t="shared" si="26"/>
        <v>46.910526315789475</v>
      </c>
      <c r="X346" s="26">
        <f t="shared" si="27"/>
        <v>0.05941089033014939</v>
      </c>
      <c r="Y346" s="26">
        <f t="shared" si="28"/>
        <v>0.05220723298618022</v>
      </c>
    </row>
    <row r="347" spans="1:25" ht="12.75">
      <c r="A347" s="3">
        <f t="shared" si="25"/>
        <v>36041</v>
      </c>
      <c r="B347" s="3"/>
      <c r="C347" s="3"/>
      <c r="D347" s="32">
        <v>40</v>
      </c>
      <c r="E347" s="32">
        <v>34</v>
      </c>
      <c r="F347" s="32">
        <v>27.8</v>
      </c>
      <c r="G347" s="33">
        <v>36.1</v>
      </c>
      <c r="H347" s="32">
        <v>37.2</v>
      </c>
      <c r="I347" s="32">
        <v>35.1</v>
      </c>
      <c r="J347" s="32">
        <v>31.9</v>
      </c>
      <c r="K347" s="33">
        <v>33</v>
      </c>
      <c r="L347" s="32">
        <v>54.2</v>
      </c>
      <c r="M347" s="32">
        <v>34.2</v>
      </c>
      <c r="N347" s="32">
        <v>41.5</v>
      </c>
      <c r="O347" s="33">
        <v>39</v>
      </c>
      <c r="P347" s="32">
        <v>36.6</v>
      </c>
      <c r="Q347" s="32">
        <v>41.5</v>
      </c>
      <c r="R347" s="32">
        <v>36.6</v>
      </c>
      <c r="S347" s="33">
        <v>54.2</v>
      </c>
      <c r="T347" s="32">
        <v>45.6</v>
      </c>
      <c r="U347" s="34">
        <v>42.3</v>
      </c>
      <c r="V347" s="34">
        <v>37.4</v>
      </c>
      <c r="W347" s="41">
        <f t="shared" si="26"/>
        <v>45.863157894736844</v>
      </c>
      <c r="X347" s="26">
        <f t="shared" si="27"/>
        <v>0.05808442705451832</v>
      </c>
      <c r="Y347" s="26">
        <f t="shared" si="28"/>
        <v>0.05341466689393342</v>
      </c>
    </row>
    <row r="348" spans="1:25" ht="12.75">
      <c r="A348" s="3">
        <f t="shared" si="25"/>
        <v>36042</v>
      </c>
      <c r="B348" s="3"/>
      <c r="C348" s="3"/>
      <c r="D348" s="32">
        <v>35</v>
      </c>
      <c r="E348" s="32">
        <v>36</v>
      </c>
      <c r="F348" s="32">
        <v>34</v>
      </c>
      <c r="G348" s="33">
        <v>38.3</v>
      </c>
      <c r="H348" s="32">
        <v>37.2</v>
      </c>
      <c r="I348" s="32">
        <v>48.4</v>
      </c>
      <c r="J348" s="32">
        <v>31.9</v>
      </c>
      <c r="K348" s="33">
        <v>34.1</v>
      </c>
      <c r="L348" s="32">
        <v>47.9</v>
      </c>
      <c r="M348" s="32">
        <v>31.1</v>
      </c>
      <c r="N348" s="32">
        <v>39</v>
      </c>
      <c r="O348" s="33">
        <v>37.4</v>
      </c>
      <c r="P348" s="32">
        <v>37.4</v>
      </c>
      <c r="Q348" s="32">
        <v>41.5</v>
      </c>
      <c r="R348" s="32">
        <v>36.6</v>
      </c>
      <c r="S348" s="33">
        <v>51.6</v>
      </c>
      <c r="T348" s="32">
        <v>48.2</v>
      </c>
      <c r="U348" s="34">
        <v>42.3</v>
      </c>
      <c r="V348" s="34">
        <v>38.2</v>
      </c>
      <c r="W348" s="41">
        <f t="shared" si="26"/>
        <v>50.3421052631579</v>
      </c>
      <c r="X348" s="26">
        <f t="shared" si="27"/>
        <v>0.06375689061010646</v>
      </c>
      <c r="Y348" s="26">
        <f t="shared" si="28"/>
        <v>0.05551434494329919</v>
      </c>
    </row>
    <row r="349" spans="1:25" ht="12.75">
      <c r="A349" s="3">
        <f t="shared" si="25"/>
        <v>36043</v>
      </c>
      <c r="B349" s="3"/>
      <c r="C349" s="3"/>
      <c r="D349" s="32">
        <v>35</v>
      </c>
      <c r="E349" s="32">
        <v>36</v>
      </c>
      <c r="F349" s="32">
        <v>35.1</v>
      </c>
      <c r="G349" s="33">
        <v>41.6</v>
      </c>
      <c r="H349" s="32">
        <v>38.3</v>
      </c>
      <c r="I349" s="32">
        <v>48.4</v>
      </c>
      <c r="J349" s="32">
        <v>36.1</v>
      </c>
      <c r="K349" s="33">
        <v>41.9</v>
      </c>
      <c r="L349" s="32">
        <v>39.6</v>
      </c>
      <c r="M349" s="32">
        <v>29.5</v>
      </c>
      <c r="N349" s="32">
        <v>34.2</v>
      </c>
      <c r="O349" s="33">
        <v>35.8</v>
      </c>
      <c r="P349" s="32">
        <v>37.4</v>
      </c>
      <c r="Q349" s="32">
        <v>40.6</v>
      </c>
      <c r="R349" s="32">
        <v>38.2</v>
      </c>
      <c r="S349" s="33">
        <v>47.3</v>
      </c>
      <c r="T349" s="32">
        <v>44.8</v>
      </c>
      <c r="U349" s="34">
        <v>39</v>
      </c>
      <c r="V349" s="34">
        <v>39</v>
      </c>
      <c r="W349" s="41">
        <f t="shared" si="26"/>
        <v>49.17894736842104</v>
      </c>
      <c r="X349" s="26">
        <f t="shared" si="27"/>
        <v>0.06228378315324983</v>
      </c>
      <c r="Y349" s="26">
        <f t="shared" si="28"/>
        <v>0.057372155317137095</v>
      </c>
    </row>
    <row r="350" spans="1:25" ht="12.75">
      <c r="A350" s="3">
        <f t="shared" si="25"/>
        <v>36044</v>
      </c>
      <c r="B350" s="3"/>
      <c r="C350" s="3"/>
      <c r="D350" s="32">
        <v>39</v>
      </c>
      <c r="E350" s="32">
        <v>36</v>
      </c>
      <c r="F350" s="32">
        <v>34</v>
      </c>
      <c r="G350" s="33">
        <v>40.5</v>
      </c>
      <c r="H350" s="32">
        <v>37.2</v>
      </c>
      <c r="I350" s="32">
        <v>38.3</v>
      </c>
      <c r="J350" s="32">
        <v>36.1</v>
      </c>
      <c r="K350" s="33">
        <v>39.6</v>
      </c>
      <c r="L350" s="32">
        <v>52.9</v>
      </c>
      <c r="M350" s="32">
        <v>28.8</v>
      </c>
      <c r="N350" s="32">
        <v>30.3</v>
      </c>
      <c r="O350" s="33">
        <v>39.8</v>
      </c>
      <c r="P350" s="32">
        <v>37.4</v>
      </c>
      <c r="Q350" s="32">
        <v>42.3</v>
      </c>
      <c r="R350" s="32">
        <v>38.2</v>
      </c>
      <c r="S350" s="33">
        <v>44</v>
      </c>
      <c r="T350" s="32">
        <v>44</v>
      </c>
      <c r="U350" s="34">
        <v>37.4</v>
      </c>
      <c r="V350" s="34">
        <v>35</v>
      </c>
      <c r="W350" s="41">
        <f t="shared" si="26"/>
        <v>48.92631578947368</v>
      </c>
      <c r="X350" s="26">
        <f t="shared" si="27"/>
        <v>0.061963832212394106</v>
      </c>
      <c r="Y350" s="26">
        <f t="shared" si="28"/>
        <v>0.05882621807513326</v>
      </c>
    </row>
    <row r="351" spans="1:25" ht="12.75">
      <c r="A351" s="3">
        <f t="shared" si="25"/>
        <v>36045</v>
      </c>
      <c r="B351" s="3"/>
      <c r="C351" s="3"/>
      <c r="D351" s="32">
        <v>39</v>
      </c>
      <c r="E351" s="32">
        <v>34</v>
      </c>
      <c r="F351" s="32">
        <v>35.1</v>
      </c>
      <c r="G351" s="33">
        <v>40.5</v>
      </c>
      <c r="H351" s="32">
        <v>34</v>
      </c>
      <c r="I351" s="32">
        <v>35.1</v>
      </c>
      <c r="J351" s="32">
        <v>35.1</v>
      </c>
      <c r="K351" s="33">
        <v>36.3</v>
      </c>
      <c r="L351" s="32">
        <v>45.5</v>
      </c>
      <c r="M351" s="32">
        <v>28</v>
      </c>
      <c r="N351" s="32">
        <v>36.6</v>
      </c>
      <c r="O351" s="33">
        <v>40.6</v>
      </c>
      <c r="P351" s="32">
        <v>39</v>
      </c>
      <c r="Q351" s="32">
        <v>49</v>
      </c>
      <c r="R351" s="32">
        <v>38.2</v>
      </c>
      <c r="S351" s="33">
        <v>40.6</v>
      </c>
      <c r="T351" s="32">
        <v>44</v>
      </c>
      <c r="U351" s="34">
        <v>38.2</v>
      </c>
      <c r="V351" s="34">
        <v>29.5</v>
      </c>
      <c r="W351" s="41">
        <f t="shared" si="26"/>
        <v>49.26315789473684</v>
      </c>
      <c r="X351" s="26">
        <f t="shared" si="27"/>
        <v>0.06239043346686842</v>
      </c>
      <c r="Y351" s="26">
        <f t="shared" si="28"/>
        <v>0.06043549512884216</v>
      </c>
    </row>
    <row r="352" spans="1:25" ht="12.75">
      <c r="A352" s="3">
        <f t="shared" si="25"/>
        <v>36046</v>
      </c>
      <c r="B352" s="3"/>
      <c r="C352" s="3"/>
      <c r="D352" s="32">
        <v>39</v>
      </c>
      <c r="E352" s="32">
        <v>34</v>
      </c>
      <c r="F352" s="32">
        <v>38.3</v>
      </c>
      <c r="G352" s="33">
        <v>40.5</v>
      </c>
      <c r="H352" s="32">
        <v>36.1</v>
      </c>
      <c r="I352" s="32">
        <v>36.1</v>
      </c>
      <c r="J352" s="32">
        <v>41.6</v>
      </c>
      <c r="K352" s="33">
        <v>36.3</v>
      </c>
      <c r="L352" s="32">
        <v>38.5</v>
      </c>
      <c r="M352" s="32">
        <v>32.6</v>
      </c>
      <c r="N352" s="32">
        <v>44</v>
      </c>
      <c r="O352" s="33">
        <v>39</v>
      </c>
      <c r="P352" s="32">
        <v>40.6</v>
      </c>
      <c r="Q352" s="32">
        <v>45.6</v>
      </c>
      <c r="R352" s="32">
        <v>39</v>
      </c>
      <c r="S352" s="33">
        <v>39.8</v>
      </c>
      <c r="T352" s="32">
        <v>43.1</v>
      </c>
      <c r="U352" s="34">
        <v>38.2</v>
      </c>
      <c r="V352" s="34">
        <v>33.4</v>
      </c>
      <c r="W352" s="41">
        <f t="shared" si="26"/>
        <v>47.142105263157895</v>
      </c>
      <c r="X352" s="26">
        <f t="shared" si="27"/>
        <v>0.05970417869260048</v>
      </c>
      <c r="Y352" s="26">
        <f t="shared" si="28"/>
        <v>0.06108491935998385</v>
      </c>
    </row>
    <row r="353" spans="1:25" ht="12.75">
      <c r="A353" s="3">
        <f t="shared" si="25"/>
        <v>36047</v>
      </c>
      <c r="B353" s="3"/>
      <c r="C353" s="3"/>
      <c r="D353" s="32">
        <v>39</v>
      </c>
      <c r="E353" s="32">
        <v>34</v>
      </c>
      <c r="F353" s="32">
        <v>42.7</v>
      </c>
      <c r="G353" s="33">
        <v>49.6</v>
      </c>
      <c r="H353" s="32">
        <v>36.1</v>
      </c>
      <c r="I353" s="32">
        <v>38.3</v>
      </c>
      <c r="J353" s="32">
        <v>38.3</v>
      </c>
      <c r="K353" s="33">
        <v>35.2</v>
      </c>
      <c r="L353" s="32">
        <v>40.8</v>
      </c>
      <c r="M353" s="32">
        <v>35</v>
      </c>
      <c r="N353" s="32">
        <v>44</v>
      </c>
      <c r="O353" s="33">
        <v>38.2</v>
      </c>
      <c r="P353" s="32">
        <v>39</v>
      </c>
      <c r="Q353" s="32">
        <v>42.3</v>
      </c>
      <c r="R353" s="32">
        <v>39.8</v>
      </c>
      <c r="S353" s="33">
        <v>40.6</v>
      </c>
      <c r="T353" s="32">
        <v>45.6</v>
      </c>
      <c r="U353" s="34">
        <v>38.2</v>
      </c>
      <c r="V353" s="34">
        <v>39</v>
      </c>
      <c r="W353" s="41">
        <f t="shared" si="26"/>
        <v>47.41578947368421</v>
      </c>
      <c r="X353" s="26">
        <f t="shared" si="27"/>
        <v>0.060050792211860854</v>
      </c>
      <c r="Y353" s="26">
        <f t="shared" si="28"/>
        <v>0.06117633391451406</v>
      </c>
    </row>
    <row r="354" spans="1:25" ht="12.75">
      <c r="A354" s="3">
        <f t="shared" si="25"/>
        <v>36048</v>
      </c>
      <c r="B354" s="3"/>
      <c r="C354" s="3"/>
      <c r="D354" s="32">
        <v>39</v>
      </c>
      <c r="E354" s="32">
        <v>34</v>
      </c>
      <c r="F354" s="32">
        <v>37.2</v>
      </c>
      <c r="G354" s="33">
        <v>46.1</v>
      </c>
      <c r="H354" s="32">
        <v>35.1</v>
      </c>
      <c r="I354" s="32">
        <v>40.5</v>
      </c>
      <c r="J354" s="32">
        <v>35.1</v>
      </c>
      <c r="K354" s="33">
        <v>34.1</v>
      </c>
      <c r="L354" s="32">
        <v>40.8</v>
      </c>
      <c r="M354" s="32">
        <v>34.2</v>
      </c>
      <c r="N354" s="32">
        <v>44</v>
      </c>
      <c r="O354" s="33">
        <v>44</v>
      </c>
      <c r="P354" s="32">
        <v>37.4</v>
      </c>
      <c r="Q354" s="32">
        <v>40.6</v>
      </c>
      <c r="R354" s="32">
        <v>38.2</v>
      </c>
      <c r="S354" s="33">
        <v>39.8</v>
      </c>
      <c r="T354" s="32">
        <v>56</v>
      </c>
      <c r="U354" s="34">
        <v>36.6</v>
      </c>
      <c r="V354" s="34">
        <v>39</v>
      </c>
      <c r="W354" s="41">
        <f t="shared" si="26"/>
        <v>48.43157894736842</v>
      </c>
      <c r="X354" s="26">
        <f t="shared" si="27"/>
        <v>0.06133726161988496</v>
      </c>
      <c r="Y354" s="26">
        <f t="shared" si="28"/>
        <v>0.06164102456670929</v>
      </c>
    </row>
    <row r="355" spans="1:25" ht="12.75">
      <c r="A355" s="3">
        <f aca="true" t="shared" si="29" ref="A355:A374">A354+1</f>
        <v>36049</v>
      </c>
      <c r="B355" s="3"/>
      <c r="C355" s="3"/>
      <c r="D355" s="32">
        <v>38</v>
      </c>
      <c r="E355" s="32">
        <v>36</v>
      </c>
      <c r="F355" s="32">
        <v>34</v>
      </c>
      <c r="G355" s="33">
        <v>40.5</v>
      </c>
      <c r="H355" s="32">
        <v>37.2</v>
      </c>
      <c r="I355" s="32">
        <v>40.5</v>
      </c>
      <c r="J355" s="32">
        <v>36.1</v>
      </c>
      <c r="K355" s="33">
        <v>38.5</v>
      </c>
      <c r="L355" s="32">
        <v>39.6</v>
      </c>
      <c r="M355" s="32">
        <v>33.4</v>
      </c>
      <c r="N355" s="32">
        <v>44</v>
      </c>
      <c r="O355" s="33">
        <v>58.7</v>
      </c>
      <c r="P355" s="32">
        <v>35.8</v>
      </c>
      <c r="Q355" s="32">
        <v>41.5</v>
      </c>
      <c r="R355" s="32">
        <v>38.2</v>
      </c>
      <c r="S355" s="33">
        <v>39.8</v>
      </c>
      <c r="T355" s="32">
        <v>54.2</v>
      </c>
      <c r="U355" s="34">
        <v>35.8</v>
      </c>
      <c r="V355" s="34">
        <v>37.4</v>
      </c>
      <c r="W355" s="41">
        <f t="shared" si="26"/>
        <v>48.952631578947354</v>
      </c>
      <c r="X355" s="26">
        <f t="shared" si="27"/>
        <v>0.0619971604353999</v>
      </c>
      <c r="Y355" s="26">
        <f t="shared" si="28"/>
        <v>0.06138963454175122</v>
      </c>
    </row>
    <row r="356" spans="1:25" ht="12.75">
      <c r="A356" s="3">
        <f t="shared" si="29"/>
        <v>36050</v>
      </c>
      <c r="B356" s="3"/>
      <c r="C356" s="3"/>
      <c r="D356" s="32">
        <v>38</v>
      </c>
      <c r="E356" s="32">
        <v>35</v>
      </c>
      <c r="F356" s="32">
        <v>34</v>
      </c>
      <c r="G356" s="33">
        <v>50.7</v>
      </c>
      <c r="H356" s="32">
        <v>41.6</v>
      </c>
      <c r="I356" s="32">
        <v>37.2</v>
      </c>
      <c r="J356" s="32">
        <v>39.4</v>
      </c>
      <c r="K356" s="33">
        <v>36.3</v>
      </c>
      <c r="L356" s="32">
        <v>43.1</v>
      </c>
      <c r="M356" s="32">
        <v>35</v>
      </c>
      <c r="N356" s="32">
        <v>44</v>
      </c>
      <c r="O356" s="33">
        <v>49</v>
      </c>
      <c r="P356" s="32">
        <v>36.6</v>
      </c>
      <c r="Q356" s="32">
        <v>41.5</v>
      </c>
      <c r="R356" s="32">
        <v>55.1</v>
      </c>
      <c r="S356" s="33">
        <v>45.6</v>
      </c>
      <c r="T356" s="32">
        <v>50.8</v>
      </c>
      <c r="U356" s="34">
        <v>36.6</v>
      </c>
      <c r="V356" s="34">
        <v>36.6</v>
      </c>
      <c r="W356" s="41">
        <f t="shared" si="26"/>
        <v>46.18947368421052</v>
      </c>
      <c r="X356" s="26">
        <f t="shared" si="27"/>
        <v>0.058497697019790296</v>
      </c>
      <c r="Y356" s="26">
        <f t="shared" si="28"/>
        <v>0.06084876509411414</v>
      </c>
    </row>
    <row r="357" spans="1:25" ht="12.75">
      <c r="A357" s="3">
        <f t="shared" si="29"/>
        <v>36051</v>
      </c>
      <c r="B357" s="3"/>
      <c r="C357" s="3"/>
      <c r="D357" s="32">
        <v>37</v>
      </c>
      <c r="E357" s="32">
        <v>37</v>
      </c>
      <c r="F357" s="32">
        <v>36.1</v>
      </c>
      <c r="G357" s="33">
        <v>65.4</v>
      </c>
      <c r="H357" s="32">
        <v>42.7</v>
      </c>
      <c r="I357" s="32">
        <v>35.1</v>
      </c>
      <c r="J357" s="32">
        <v>38.3</v>
      </c>
      <c r="K357" s="33">
        <v>34.1</v>
      </c>
      <c r="L357" s="32">
        <v>40.8</v>
      </c>
      <c r="M357" s="32">
        <v>36.6</v>
      </c>
      <c r="N357" s="32">
        <v>36.6</v>
      </c>
      <c r="O357" s="33">
        <v>44.8</v>
      </c>
      <c r="P357" s="32">
        <v>37.4</v>
      </c>
      <c r="Q357" s="32">
        <v>39.8</v>
      </c>
      <c r="R357" s="32">
        <v>53.4</v>
      </c>
      <c r="S357" s="33">
        <v>62.3</v>
      </c>
      <c r="T357" s="32">
        <v>54.2</v>
      </c>
      <c r="U357" s="34">
        <v>39</v>
      </c>
      <c r="V357" s="34">
        <v>36.6</v>
      </c>
      <c r="W357" s="41">
        <f t="shared" si="26"/>
        <v>45.90526315789474</v>
      </c>
      <c r="X357" s="26">
        <f t="shared" si="27"/>
        <v>0.05813775221132761</v>
      </c>
      <c r="Y357" s="26">
        <f t="shared" si="28"/>
        <v>0.06030218223681893</v>
      </c>
    </row>
    <row r="358" spans="1:25" ht="12.75">
      <c r="A358" s="3">
        <f t="shared" si="29"/>
        <v>36052</v>
      </c>
      <c r="B358" s="3"/>
      <c r="C358" s="3"/>
      <c r="D358" s="32">
        <v>41.33333333333333</v>
      </c>
      <c r="E358" s="32">
        <v>36</v>
      </c>
      <c r="F358" s="32">
        <v>57.9</v>
      </c>
      <c r="G358" s="33">
        <v>53.1</v>
      </c>
      <c r="H358" s="32">
        <v>38.3</v>
      </c>
      <c r="I358" s="32">
        <v>33</v>
      </c>
      <c r="J358" s="32">
        <v>36.1</v>
      </c>
      <c r="K358" s="33">
        <v>41.9</v>
      </c>
      <c r="L358" s="32">
        <v>38.5</v>
      </c>
      <c r="M358" s="32">
        <v>36.6</v>
      </c>
      <c r="N358" s="32">
        <v>32.6</v>
      </c>
      <c r="O358" s="33">
        <v>40.6</v>
      </c>
      <c r="P358" s="32">
        <v>37.4</v>
      </c>
      <c r="Q358" s="32">
        <v>41.5</v>
      </c>
      <c r="R358" s="32">
        <v>44.8</v>
      </c>
      <c r="S358" s="33">
        <v>83.5</v>
      </c>
      <c r="T358" s="32">
        <v>53.4</v>
      </c>
      <c r="U358" s="34">
        <v>36.6</v>
      </c>
      <c r="V358" s="34">
        <v>36.6</v>
      </c>
      <c r="W358" s="41">
        <f t="shared" si="26"/>
        <v>46.76315789473684</v>
      </c>
      <c r="X358" s="26">
        <f t="shared" si="27"/>
        <v>0.05922425228131688</v>
      </c>
      <c r="Y358" s="26">
        <f t="shared" si="28"/>
        <v>0.059849870638882995</v>
      </c>
    </row>
    <row r="359" spans="1:25" ht="12.75">
      <c r="A359" s="3">
        <f t="shared" si="29"/>
        <v>36053</v>
      </c>
      <c r="B359" s="3"/>
      <c r="C359" s="3"/>
      <c r="D359" s="32">
        <v>45.66666666666666</v>
      </c>
      <c r="E359" s="32">
        <v>37</v>
      </c>
      <c r="F359" s="32">
        <v>47.2</v>
      </c>
      <c r="G359" s="33">
        <v>51.9</v>
      </c>
      <c r="H359" s="32">
        <v>69.2</v>
      </c>
      <c r="I359" s="32">
        <v>35.1</v>
      </c>
      <c r="J359" s="32">
        <v>37.2</v>
      </c>
      <c r="K359" s="33">
        <v>39.6</v>
      </c>
      <c r="L359" s="32">
        <v>44.3</v>
      </c>
      <c r="M359" s="32">
        <v>36.6</v>
      </c>
      <c r="N359" s="32">
        <v>35.8</v>
      </c>
      <c r="O359" s="33">
        <v>39</v>
      </c>
      <c r="P359" s="32">
        <v>38.2</v>
      </c>
      <c r="Q359" s="32">
        <v>39.8</v>
      </c>
      <c r="R359" s="32">
        <v>42.3</v>
      </c>
      <c r="S359" s="33">
        <v>140.1</v>
      </c>
      <c r="T359" s="32">
        <v>54.2</v>
      </c>
      <c r="U359" s="34">
        <v>39.8</v>
      </c>
      <c r="V359" s="34">
        <v>35.8</v>
      </c>
      <c r="W359" s="41">
        <f t="shared" si="26"/>
        <v>45.43157894736842</v>
      </c>
      <c r="X359" s="26">
        <f t="shared" si="27"/>
        <v>0.057537844197223104</v>
      </c>
      <c r="Y359" s="26">
        <f t="shared" si="28"/>
        <v>0.05954039428240051</v>
      </c>
    </row>
    <row r="360" spans="1:25" ht="12.75">
      <c r="A360" s="3">
        <f t="shared" si="29"/>
        <v>36054</v>
      </c>
      <c r="B360" s="3"/>
      <c r="C360" s="3"/>
      <c r="D360" s="32">
        <v>50</v>
      </c>
      <c r="E360" s="32">
        <v>35</v>
      </c>
      <c r="F360" s="32">
        <v>47.2</v>
      </c>
      <c r="G360" s="33">
        <v>65.4</v>
      </c>
      <c r="H360" s="32">
        <v>97.6</v>
      </c>
      <c r="I360" s="32">
        <v>36.1</v>
      </c>
      <c r="J360" s="32">
        <v>38.3</v>
      </c>
      <c r="K360" s="33">
        <v>41.9</v>
      </c>
      <c r="L360" s="32">
        <v>55.5</v>
      </c>
      <c r="M360" s="32">
        <v>37.4</v>
      </c>
      <c r="N360" s="32">
        <v>35</v>
      </c>
      <c r="O360" s="33">
        <v>38.2</v>
      </c>
      <c r="P360" s="32">
        <v>38.2</v>
      </c>
      <c r="Q360" s="32">
        <v>40.6</v>
      </c>
      <c r="R360" s="32">
        <v>55.1</v>
      </c>
      <c r="S360" s="33">
        <v>187.6</v>
      </c>
      <c r="T360" s="32">
        <v>49.9</v>
      </c>
      <c r="U360" s="34">
        <v>44.8</v>
      </c>
      <c r="V360" s="34">
        <v>36.6</v>
      </c>
      <c r="W360" s="41">
        <f t="shared" si="26"/>
        <v>44.11052631578948</v>
      </c>
      <c r="X360" s="26">
        <f t="shared" si="27"/>
        <v>0.05586476740233166</v>
      </c>
      <c r="Y360" s="26">
        <f t="shared" si="28"/>
        <v>0.05894239073818206</v>
      </c>
    </row>
    <row r="361" spans="1:25" ht="12.75">
      <c r="A361" s="3">
        <f t="shared" si="29"/>
        <v>36055</v>
      </c>
      <c r="B361" s="3"/>
      <c r="C361" s="3"/>
      <c r="D361" s="32">
        <v>54.33333333333332</v>
      </c>
      <c r="E361" s="32">
        <v>37</v>
      </c>
      <c r="F361" s="32">
        <v>53.1</v>
      </c>
      <c r="G361" s="33">
        <v>61.6</v>
      </c>
      <c r="H361" s="32">
        <v>93.4</v>
      </c>
      <c r="I361" s="32">
        <v>34</v>
      </c>
      <c r="J361" s="32">
        <v>38.3</v>
      </c>
      <c r="K361" s="33">
        <v>40.8</v>
      </c>
      <c r="L361" s="32">
        <v>62.1</v>
      </c>
      <c r="M361" s="32">
        <v>38.2</v>
      </c>
      <c r="N361" s="32">
        <v>34.2</v>
      </c>
      <c r="O361" s="33">
        <v>38.2</v>
      </c>
      <c r="P361" s="32">
        <v>37.4</v>
      </c>
      <c r="Q361" s="32">
        <v>43.1</v>
      </c>
      <c r="R361" s="32">
        <v>63.2</v>
      </c>
      <c r="S361" s="33">
        <v>150</v>
      </c>
      <c r="T361" s="32">
        <v>54.2</v>
      </c>
      <c r="U361" s="34">
        <v>44.8</v>
      </c>
      <c r="V361" s="34">
        <v>38.2</v>
      </c>
      <c r="W361" s="41">
        <f t="shared" si="26"/>
        <v>44.73684210526315</v>
      </c>
      <c r="X361" s="26">
        <f t="shared" si="27"/>
        <v>0.05665797910986982</v>
      </c>
      <c r="Y361" s="26">
        <f t="shared" si="28"/>
        <v>0.0582739218081799</v>
      </c>
    </row>
    <row r="362" spans="1:25" ht="12.75">
      <c r="A362" s="3">
        <f t="shared" si="29"/>
        <v>36056</v>
      </c>
      <c r="B362" s="3"/>
      <c r="C362" s="3"/>
      <c r="D362" s="32">
        <v>58.66666666666665</v>
      </c>
      <c r="E362" s="32">
        <v>38</v>
      </c>
      <c r="F362" s="32">
        <v>53.1</v>
      </c>
      <c r="G362" s="33">
        <v>64.1</v>
      </c>
      <c r="H362" s="32">
        <v>89.2</v>
      </c>
      <c r="I362" s="32">
        <v>33</v>
      </c>
      <c r="J362" s="32">
        <v>37.2</v>
      </c>
      <c r="K362" s="33">
        <v>44.3</v>
      </c>
      <c r="L362" s="32">
        <v>67.6</v>
      </c>
      <c r="M362" s="32">
        <v>39</v>
      </c>
      <c r="N362" s="32">
        <v>34.2</v>
      </c>
      <c r="O362" s="33">
        <v>38.2</v>
      </c>
      <c r="P362" s="32">
        <v>35.8</v>
      </c>
      <c r="Q362" s="32">
        <v>47.3</v>
      </c>
      <c r="R362" s="32">
        <v>57.8</v>
      </c>
      <c r="S362" s="33">
        <v>227.1</v>
      </c>
      <c r="T362" s="32">
        <v>55.1</v>
      </c>
      <c r="U362" s="34">
        <v>41.5</v>
      </c>
      <c r="V362" s="34">
        <v>38.2</v>
      </c>
      <c r="W362" s="41">
        <f t="shared" si="26"/>
        <v>43.642105263157895</v>
      </c>
      <c r="X362" s="26">
        <f t="shared" si="27"/>
        <v>0.05527152503282831</v>
      </c>
      <c r="Y362" s="26">
        <f t="shared" si="28"/>
        <v>0.05731311675066967</v>
      </c>
    </row>
    <row r="363" spans="1:25" ht="12.75">
      <c r="A363" s="3">
        <f t="shared" si="29"/>
        <v>36057</v>
      </c>
      <c r="B363" s="3"/>
      <c r="C363" s="3"/>
      <c r="D363" s="32">
        <v>63</v>
      </c>
      <c r="E363" s="32">
        <v>38</v>
      </c>
      <c r="F363" s="32">
        <v>51.9</v>
      </c>
      <c r="G363" s="33">
        <v>64.1</v>
      </c>
      <c r="H363" s="32">
        <v>86.4</v>
      </c>
      <c r="I363" s="32">
        <v>34</v>
      </c>
      <c r="J363" s="32">
        <v>38.3</v>
      </c>
      <c r="K363" s="33">
        <v>44.3</v>
      </c>
      <c r="L363" s="32">
        <v>69</v>
      </c>
      <c r="M363" s="32">
        <v>39.8</v>
      </c>
      <c r="N363" s="32">
        <v>34.2</v>
      </c>
      <c r="O363" s="33">
        <v>39</v>
      </c>
      <c r="P363" s="32">
        <v>37.4</v>
      </c>
      <c r="Q363" s="32">
        <v>45.6</v>
      </c>
      <c r="R363" s="32">
        <v>52.5</v>
      </c>
      <c r="S363" s="33">
        <v>211.4</v>
      </c>
      <c r="T363" s="32">
        <v>50.8</v>
      </c>
      <c r="U363" s="34">
        <v>40.6</v>
      </c>
      <c r="V363" s="34">
        <v>37.4</v>
      </c>
      <c r="W363" s="41">
        <f t="shared" si="26"/>
        <v>42.59473684210527</v>
      </c>
      <c r="X363" s="26">
        <f t="shared" si="27"/>
        <v>0.053945061757197245</v>
      </c>
      <c r="Y363" s="26">
        <f t="shared" si="28"/>
        <v>0.05666274028458494</v>
      </c>
    </row>
    <row r="364" spans="1:25" ht="12.75">
      <c r="A364" s="3">
        <f t="shared" si="29"/>
        <v>36058</v>
      </c>
      <c r="B364" s="3"/>
      <c r="C364" s="3"/>
      <c r="D364" s="32">
        <v>64</v>
      </c>
      <c r="E364" s="32">
        <v>38</v>
      </c>
      <c r="F364" s="32">
        <v>49.6</v>
      </c>
      <c r="G364" s="33">
        <v>60.4</v>
      </c>
      <c r="H364" s="32">
        <v>85.1</v>
      </c>
      <c r="I364" s="32">
        <v>36.1</v>
      </c>
      <c r="J364" s="32">
        <v>38.3</v>
      </c>
      <c r="K364" s="33">
        <v>46.7</v>
      </c>
      <c r="L364" s="32">
        <v>69</v>
      </c>
      <c r="M364" s="32">
        <v>43.1</v>
      </c>
      <c r="N364" s="32">
        <v>35</v>
      </c>
      <c r="O364" s="33">
        <v>36.6</v>
      </c>
      <c r="P364" s="32">
        <v>37.4</v>
      </c>
      <c r="Q364" s="32">
        <v>49.9</v>
      </c>
      <c r="R364" s="32">
        <v>50.8</v>
      </c>
      <c r="S364" s="33">
        <v>187.6</v>
      </c>
      <c r="T364" s="32">
        <v>48.2</v>
      </c>
      <c r="U364" s="34">
        <v>41.5</v>
      </c>
      <c r="V364" s="34">
        <v>37.4</v>
      </c>
      <c r="W364" s="41">
        <f t="shared" si="26"/>
        <v>42.41578947368421</v>
      </c>
      <c r="X364" s="26">
        <f t="shared" si="27"/>
        <v>0.05371842984075775</v>
      </c>
      <c r="Y364" s="26">
        <f t="shared" si="28"/>
        <v>0.05603140851736068</v>
      </c>
    </row>
    <row r="365" spans="1:25" ht="12.75">
      <c r="A365" s="3">
        <f t="shared" si="29"/>
        <v>36059</v>
      </c>
      <c r="B365" s="3"/>
      <c r="C365" s="3"/>
      <c r="D365" s="32">
        <v>63</v>
      </c>
      <c r="E365" s="32">
        <v>44</v>
      </c>
      <c r="F365" s="32">
        <v>49.6</v>
      </c>
      <c r="G365" s="33">
        <v>57.9</v>
      </c>
      <c r="H365" s="32">
        <v>83.7</v>
      </c>
      <c r="I365" s="32">
        <v>36.1</v>
      </c>
      <c r="J365" s="32">
        <v>37.2</v>
      </c>
      <c r="K365" s="33">
        <v>47.9</v>
      </c>
      <c r="L365" s="32">
        <v>63.5</v>
      </c>
      <c r="M365" s="32">
        <v>40.6</v>
      </c>
      <c r="N365" s="32">
        <v>35.8</v>
      </c>
      <c r="O365" s="33">
        <v>38.2</v>
      </c>
      <c r="P365" s="32">
        <v>37.4</v>
      </c>
      <c r="Q365" s="32">
        <v>54.2</v>
      </c>
      <c r="R365" s="32">
        <v>48.2</v>
      </c>
      <c r="S365" s="33">
        <v>176.4</v>
      </c>
      <c r="T365" s="32">
        <v>46.5</v>
      </c>
      <c r="U365" s="34">
        <v>44.8</v>
      </c>
      <c r="V365" s="34">
        <v>36.6</v>
      </c>
      <c r="W365" s="41">
        <f t="shared" si="26"/>
        <v>41.810526315789474</v>
      </c>
      <c r="X365" s="26">
        <f t="shared" si="27"/>
        <v>0.052951880711624225</v>
      </c>
      <c r="Y365" s="26">
        <f t="shared" si="28"/>
        <v>0.055135355435976016</v>
      </c>
    </row>
    <row r="366" spans="1:25" ht="12.75">
      <c r="A366" s="3">
        <f t="shared" si="29"/>
        <v>36060</v>
      </c>
      <c r="B366" s="3"/>
      <c r="C366" s="3"/>
      <c r="D366" s="32">
        <v>59</v>
      </c>
      <c r="E366" s="32">
        <v>46</v>
      </c>
      <c r="F366" s="32">
        <v>50.7</v>
      </c>
      <c r="G366" s="33">
        <v>49.6</v>
      </c>
      <c r="H366" s="32">
        <v>82.4</v>
      </c>
      <c r="I366" s="32">
        <v>36.1</v>
      </c>
      <c r="J366" s="32">
        <v>42.7</v>
      </c>
      <c r="K366" s="33">
        <v>46.7</v>
      </c>
      <c r="L366" s="32">
        <v>63.5</v>
      </c>
      <c r="M366" s="32">
        <v>40.6</v>
      </c>
      <c r="N366" s="32">
        <v>35.8</v>
      </c>
      <c r="O366" s="33">
        <v>38.2</v>
      </c>
      <c r="P366" s="32">
        <v>35.8</v>
      </c>
      <c r="Q366" s="32">
        <v>53.4</v>
      </c>
      <c r="R366" s="32">
        <v>45.6</v>
      </c>
      <c r="S366" s="33">
        <v>155.1</v>
      </c>
      <c r="T366" s="32">
        <v>45.6</v>
      </c>
      <c r="U366" s="34">
        <v>46.5</v>
      </c>
      <c r="V366" s="34">
        <v>41.5</v>
      </c>
      <c r="W366" s="41">
        <f t="shared" si="26"/>
        <v>41.06842105263158</v>
      </c>
      <c r="X366" s="26">
        <f t="shared" si="27"/>
        <v>0.0520120248228605</v>
      </c>
      <c r="Y366" s="26">
        <f t="shared" si="28"/>
        <v>0.05434595266820992</v>
      </c>
    </row>
    <row r="367" spans="1:25" ht="12.75">
      <c r="A367" s="3">
        <f t="shared" si="29"/>
        <v>36061</v>
      </c>
      <c r="B367" s="3"/>
      <c r="C367" s="3"/>
      <c r="D367" s="32">
        <v>57</v>
      </c>
      <c r="E367" s="32">
        <v>43</v>
      </c>
      <c r="F367" s="32">
        <v>48.4</v>
      </c>
      <c r="G367" s="33">
        <v>43.8</v>
      </c>
      <c r="H367" s="32">
        <v>79.7</v>
      </c>
      <c r="I367" s="32">
        <v>35.1</v>
      </c>
      <c r="J367" s="32">
        <v>47.2</v>
      </c>
      <c r="K367" s="33">
        <v>46.7</v>
      </c>
      <c r="L367" s="32">
        <v>64.8</v>
      </c>
      <c r="M367" s="32">
        <v>39.8</v>
      </c>
      <c r="N367" s="32">
        <v>36.6</v>
      </c>
      <c r="O367" s="33">
        <v>37.4</v>
      </c>
      <c r="P367" s="32">
        <v>35.8</v>
      </c>
      <c r="Q367" s="32">
        <v>49.9</v>
      </c>
      <c r="R367" s="32">
        <v>44.8</v>
      </c>
      <c r="S367" s="33">
        <v>140.1</v>
      </c>
      <c r="T367" s="32">
        <v>46.5</v>
      </c>
      <c r="U367" s="34">
        <v>44</v>
      </c>
      <c r="V367" s="34">
        <v>39.8</v>
      </c>
      <c r="W367" s="41">
        <f t="shared" si="26"/>
        <v>42.005263157894746</v>
      </c>
      <c r="X367" s="26">
        <f t="shared" si="27"/>
        <v>0.0531985095618672</v>
      </c>
      <c r="Y367" s="26">
        <f t="shared" si="28"/>
        <v>0.05396505869100072</v>
      </c>
    </row>
    <row r="368" spans="1:25" ht="12.75">
      <c r="A368" s="3">
        <f t="shared" si="29"/>
        <v>36062</v>
      </c>
      <c r="B368" s="3"/>
      <c r="C368" s="3"/>
      <c r="D368" s="32">
        <v>56</v>
      </c>
      <c r="E368" s="32">
        <v>40</v>
      </c>
      <c r="F368" s="32">
        <v>47.2</v>
      </c>
      <c r="G368" s="33">
        <v>46.1</v>
      </c>
      <c r="H368" s="32">
        <v>78.3</v>
      </c>
      <c r="I368" s="32">
        <v>34</v>
      </c>
      <c r="J368" s="32">
        <v>46.1</v>
      </c>
      <c r="K368" s="33">
        <v>44.3</v>
      </c>
      <c r="L368" s="32">
        <v>62.1</v>
      </c>
      <c r="M368" s="32">
        <v>39</v>
      </c>
      <c r="N368" s="32">
        <v>35.8</v>
      </c>
      <c r="O368" s="33">
        <v>37.4</v>
      </c>
      <c r="P368" s="32">
        <v>35</v>
      </c>
      <c r="Q368" s="32">
        <v>50.8</v>
      </c>
      <c r="R368" s="32">
        <v>45.6</v>
      </c>
      <c r="S368" s="33">
        <v>135.3</v>
      </c>
      <c r="T368" s="32">
        <v>49</v>
      </c>
      <c r="U368" s="34">
        <v>41.5</v>
      </c>
      <c r="V368" s="34">
        <v>37.4</v>
      </c>
      <c r="W368" s="41">
        <f t="shared" si="26"/>
        <v>44.03157894736842</v>
      </c>
      <c r="X368" s="26">
        <f t="shared" si="27"/>
        <v>0.055764782733314235</v>
      </c>
      <c r="Y368" s="26">
        <f t="shared" si="28"/>
        <v>0.05383745920863564</v>
      </c>
    </row>
    <row r="369" spans="1:25" ht="12.75">
      <c r="A369" s="3">
        <f t="shared" si="29"/>
        <v>36063</v>
      </c>
      <c r="B369" s="3"/>
      <c r="C369" s="3"/>
      <c r="D369" s="32">
        <v>54</v>
      </c>
      <c r="E369" s="32">
        <v>39</v>
      </c>
      <c r="F369" s="32">
        <v>47.2</v>
      </c>
      <c r="G369" s="33">
        <v>71.8</v>
      </c>
      <c r="H369" s="32">
        <v>77</v>
      </c>
      <c r="I369" s="32">
        <v>33</v>
      </c>
      <c r="J369" s="32">
        <v>46.1</v>
      </c>
      <c r="K369" s="33">
        <v>44.3</v>
      </c>
      <c r="L369" s="32">
        <v>59.4</v>
      </c>
      <c r="M369" s="32">
        <v>44.8</v>
      </c>
      <c r="N369" s="32">
        <v>36.6</v>
      </c>
      <c r="O369" s="33">
        <v>38.2</v>
      </c>
      <c r="P369" s="32">
        <v>35.8</v>
      </c>
      <c r="Q369" s="32">
        <v>51.6</v>
      </c>
      <c r="R369" s="32">
        <v>45.6</v>
      </c>
      <c r="S369" s="33">
        <v>123.8</v>
      </c>
      <c r="T369" s="32">
        <v>49</v>
      </c>
      <c r="U369" s="34">
        <v>41.5</v>
      </c>
      <c r="V369" s="34">
        <v>36.6</v>
      </c>
      <c r="W369" s="41">
        <f t="shared" si="26"/>
        <v>44.92631578947368</v>
      </c>
      <c r="X369" s="26">
        <f t="shared" si="27"/>
        <v>0.05689794231551163</v>
      </c>
      <c r="Y369" s="26">
        <f t="shared" si="28"/>
        <v>0.054069804534733264</v>
      </c>
    </row>
    <row r="370" spans="1:25" ht="12.75">
      <c r="A370" s="3">
        <f t="shared" si="29"/>
        <v>36064</v>
      </c>
      <c r="B370" s="3"/>
      <c r="C370" s="3"/>
      <c r="D370" s="32">
        <v>53</v>
      </c>
      <c r="E370" s="32">
        <v>37</v>
      </c>
      <c r="F370" s="32">
        <v>47.2</v>
      </c>
      <c r="G370" s="33">
        <v>79.7</v>
      </c>
      <c r="H370" s="32">
        <v>78.3</v>
      </c>
      <c r="I370" s="32">
        <v>34</v>
      </c>
      <c r="J370" s="32">
        <v>45</v>
      </c>
      <c r="K370" s="33">
        <v>45.5</v>
      </c>
      <c r="L370" s="32">
        <v>55.5</v>
      </c>
      <c r="M370" s="32">
        <v>60.5</v>
      </c>
      <c r="N370" s="32">
        <v>38.2</v>
      </c>
      <c r="O370" s="33">
        <v>39.8</v>
      </c>
      <c r="P370" s="32">
        <v>36.6</v>
      </c>
      <c r="Q370" s="32">
        <v>49.9</v>
      </c>
      <c r="R370" s="32">
        <v>44</v>
      </c>
      <c r="S370" s="33">
        <v>115</v>
      </c>
      <c r="T370" s="32">
        <v>46.5</v>
      </c>
      <c r="U370" s="34">
        <v>40.6</v>
      </c>
      <c r="V370" s="34">
        <v>36.6</v>
      </c>
      <c r="W370" s="41">
        <f t="shared" si="26"/>
        <v>45.126315789473686</v>
      </c>
      <c r="X370" s="26">
        <f t="shared" si="27"/>
        <v>0.057151236810355756</v>
      </c>
      <c r="Y370" s="26">
        <f t="shared" si="28"/>
        <v>0.054527829542327336</v>
      </c>
    </row>
    <row r="371" spans="1:25" ht="12.75">
      <c r="A371" s="3">
        <f t="shared" si="29"/>
        <v>36065</v>
      </c>
      <c r="B371" s="3"/>
      <c r="C371" s="3"/>
      <c r="D371" s="32">
        <v>54</v>
      </c>
      <c r="E371" s="32">
        <v>36</v>
      </c>
      <c r="F371" s="32">
        <v>45</v>
      </c>
      <c r="G371" s="33">
        <v>86.4</v>
      </c>
      <c r="H371" s="32">
        <v>79.7</v>
      </c>
      <c r="I371" s="32">
        <v>37.2</v>
      </c>
      <c r="J371" s="32">
        <v>45</v>
      </c>
      <c r="K371" s="33">
        <v>45.5</v>
      </c>
      <c r="L371" s="32">
        <v>64.8</v>
      </c>
      <c r="M371" s="32">
        <v>48.2</v>
      </c>
      <c r="N371" s="32">
        <v>38.2</v>
      </c>
      <c r="O371" s="33">
        <v>42.3</v>
      </c>
      <c r="P371" s="32">
        <v>36.6</v>
      </c>
      <c r="Q371" s="32">
        <v>50.8</v>
      </c>
      <c r="R371" s="32">
        <v>43.1</v>
      </c>
      <c r="S371" s="33">
        <v>106.6</v>
      </c>
      <c r="T371" s="32">
        <v>45.6</v>
      </c>
      <c r="U371" s="34">
        <v>40.6</v>
      </c>
      <c r="V371" s="34">
        <v>37.4</v>
      </c>
      <c r="W371" s="41">
        <f t="shared" si="26"/>
        <v>45.215789473684204</v>
      </c>
      <c r="X371" s="26">
        <f t="shared" si="27"/>
        <v>0.057264552768575484</v>
      </c>
      <c r="Y371" s="26">
        <f t="shared" si="28"/>
        <v>0.05503441853201558</v>
      </c>
    </row>
    <row r="372" spans="1:25" ht="12.75">
      <c r="A372" s="3">
        <f t="shared" si="29"/>
        <v>36066</v>
      </c>
      <c r="B372" s="3"/>
      <c r="C372" s="3"/>
      <c r="D372" s="32">
        <v>53</v>
      </c>
      <c r="E372" s="32">
        <v>38</v>
      </c>
      <c r="F372" s="32">
        <v>45</v>
      </c>
      <c r="G372" s="33">
        <v>83.7</v>
      </c>
      <c r="H372" s="32">
        <v>78.3</v>
      </c>
      <c r="I372" s="32">
        <v>37.2</v>
      </c>
      <c r="J372" s="32">
        <v>45</v>
      </c>
      <c r="K372" s="33">
        <v>44.3</v>
      </c>
      <c r="L372" s="32">
        <v>74.8</v>
      </c>
      <c r="M372" s="32">
        <v>44</v>
      </c>
      <c r="N372" s="32">
        <v>39.8</v>
      </c>
      <c r="O372" s="33">
        <v>44.8</v>
      </c>
      <c r="P372" s="32">
        <v>36.6</v>
      </c>
      <c r="Q372" s="32">
        <v>51.6</v>
      </c>
      <c r="R372" s="32">
        <v>42.3</v>
      </c>
      <c r="S372" s="33">
        <v>98.5</v>
      </c>
      <c r="T372" s="32">
        <v>44.8</v>
      </c>
      <c r="U372" s="34">
        <v>39.8</v>
      </c>
      <c r="V372" s="34">
        <v>37.4</v>
      </c>
      <c r="W372" s="41">
        <f t="shared" si="26"/>
        <v>46.068421052631585</v>
      </c>
      <c r="X372" s="26">
        <f t="shared" si="27"/>
        <v>0.05834438719396361</v>
      </c>
      <c r="Y372" s="26">
        <f t="shared" si="28"/>
        <v>0.0558047766009212</v>
      </c>
    </row>
    <row r="373" spans="1:25" ht="12.75">
      <c r="A373" s="3">
        <f t="shared" si="29"/>
        <v>36067</v>
      </c>
      <c r="B373" s="3"/>
      <c r="C373" s="3"/>
      <c r="D373" s="32">
        <v>54</v>
      </c>
      <c r="E373" s="32">
        <v>40</v>
      </c>
      <c r="F373" s="32">
        <v>43.8</v>
      </c>
      <c r="G373" s="33">
        <v>75.7</v>
      </c>
      <c r="H373" s="32">
        <v>77</v>
      </c>
      <c r="I373" s="32">
        <v>37.2</v>
      </c>
      <c r="J373" s="32">
        <v>50.7</v>
      </c>
      <c r="K373" s="33">
        <v>44.3</v>
      </c>
      <c r="L373" s="32">
        <v>69</v>
      </c>
      <c r="M373" s="32">
        <v>40.6</v>
      </c>
      <c r="N373" s="32">
        <v>41.5</v>
      </c>
      <c r="O373" s="33">
        <v>43.1</v>
      </c>
      <c r="P373" s="32">
        <v>37.4</v>
      </c>
      <c r="Q373" s="32">
        <v>49.9</v>
      </c>
      <c r="R373" s="32">
        <v>41.5</v>
      </c>
      <c r="S373" s="33">
        <v>92.7</v>
      </c>
      <c r="T373" s="32">
        <v>44</v>
      </c>
      <c r="U373" s="34">
        <v>39.8</v>
      </c>
      <c r="V373" s="34">
        <v>35.8</v>
      </c>
      <c r="W373" s="41">
        <f t="shared" si="26"/>
        <v>47.05263157894737</v>
      </c>
      <c r="X373" s="26">
        <f t="shared" si="27"/>
        <v>0.05959086273438074</v>
      </c>
      <c r="Y373" s="26">
        <f t="shared" si="28"/>
        <v>0.05688746773113838</v>
      </c>
    </row>
    <row r="374" spans="1:25" ht="12.75">
      <c r="A374" s="29">
        <f t="shared" si="29"/>
        <v>36068</v>
      </c>
      <c r="B374" s="29"/>
      <c r="C374" s="29"/>
      <c r="D374" s="37">
        <v>59</v>
      </c>
      <c r="E374" s="37">
        <v>40</v>
      </c>
      <c r="F374" s="37">
        <v>42.7</v>
      </c>
      <c r="G374" s="37">
        <v>70.5</v>
      </c>
      <c r="H374" s="37">
        <v>74.4</v>
      </c>
      <c r="I374" s="37">
        <v>37.2</v>
      </c>
      <c r="J374" s="37">
        <v>51.9</v>
      </c>
      <c r="K374" s="37">
        <v>44.3</v>
      </c>
      <c r="L374" s="37">
        <v>66.2</v>
      </c>
      <c r="M374" s="37">
        <v>39.8</v>
      </c>
      <c r="N374" s="37">
        <v>40.6</v>
      </c>
      <c r="O374" s="37">
        <v>60.5</v>
      </c>
      <c r="P374" s="37">
        <v>37.4</v>
      </c>
      <c r="Q374" s="37">
        <v>56.9</v>
      </c>
      <c r="R374" s="37">
        <v>44</v>
      </c>
      <c r="S374" s="37">
        <v>87.1</v>
      </c>
      <c r="T374" s="37">
        <v>44</v>
      </c>
      <c r="U374" s="38">
        <v>39.8</v>
      </c>
      <c r="V374" s="37"/>
      <c r="W374" s="37">
        <f t="shared" si="26"/>
        <v>47.526315789473685</v>
      </c>
      <c r="X374" s="31">
        <f>+W374/$W$249</f>
        <v>0.060190770748485244</v>
      </c>
      <c r="Y374" s="31">
        <f t="shared" si="28"/>
        <v>0.05788636218636952</v>
      </c>
    </row>
    <row r="375" spans="1:23" ht="12.75">
      <c r="A375" s="3"/>
      <c r="B375" s="3"/>
      <c r="C375" s="32"/>
      <c r="D375" s="32">
        <v>85</v>
      </c>
      <c r="E375" s="32">
        <v>40.5</v>
      </c>
      <c r="F375" s="33">
        <v>42.7</v>
      </c>
      <c r="G375" s="32">
        <v>60.4</v>
      </c>
      <c r="H375" s="32">
        <v>73.1</v>
      </c>
      <c r="I375" s="32">
        <v>37.2</v>
      </c>
      <c r="J375" s="33">
        <v>46.7</v>
      </c>
      <c r="K375" s="32">
        <v>43.1</v>
      </c>
      <c r="L375" s="32">
        <v>67.9</v>
      </c>
      <c r="M375" s="32">
        <v>39</v>
      </c>
      <c r="N375" s="33">
        <v>39.8</v>
      </c>
      <c r="O375" s="32">
        <v>289.2</v>
      </c>
      <c r="P375" s="32">
        <v>37.4</v>
      </c>
      <c r="Q375" s="32">
        <v>51.6</v>
      </c>
      <c r="R375" s="33">
        <v>39.8</v>
      </c>
      <c r="S375" s="32">
        <v>94.6</v>
      </c>
      <c r="T375" s="34">
        <v>69.6</v>
      </c>
      <c r="U375" s="34">
        <v>39</v>
      </c>
      <c r="V375" s="32">
        <f>AVERAGE(C375:U375)</f>
        <v>66.47777777777776</v>
      </c>
      <c r="W375" s="32"/>
    </row>
    <row r="376" spans="1:23" ht="12.75">
      <c r="A376" s="3"/>
      <c r="B376" s="3"/>
      <c r="C376" s="32"/>
      <c r="D376" s="32">
        <v>81</v>
      </c>
      <c r="E376" s="32">
        <v>47.2</v>
      </c>
      <c r="F376" s="33">
        <v>41.6</v>
      </c>
      <c r="G376" s="32">
        <v>56.7</v>
      </c>
      <c r="H376" s="32">
        <v>70.5</v>
      </c>
      <c r="I376" s="32">
        <v>39.4</v>
      </c>
      <c r="J376" s="33">
        <v>44.3</v>
      </c>
      <c r="K376" s="32">
        <v>40.8</v>
      </c>
      <c r="L376" s="32">
        <v>65.4</v>
      </c>
      <c r="M376" s="32">
        <v>41.5</v>
      </c>
      <c r="N376" s="33">
        <v>39.8</v>
      </c>
      <c r="O376" s="32">
        <v>173.6</v>
      </c>
      <c r="P376" s="32">
        <v>36.6</v>
      </c>
      <c r="Q376" s="32">
        <v>50.8</v>
      </c>
      <c r="R376" s="33">
        <v>39.8</v>
      </c>
      <c r="S376" s="32">
        <v>90.8</v>
      </c>
      <c r="T376" s="34">
        <v>71.5</v>
      </c>
      <c r="U376" s="34">
        <v>39</v>
      </c>
      <c r="V376" s="32">
        <f aca="true" t="shared" si="30" ref="V376:V407">AVERAGE(C376:U376)</f>
        <v>59.461111111111094</v>
      </c>
      <c r="W376" s="32"/>
    </row>
    <row r="377" spans="1:23" ht="12.75">
      <c r="A377" s="3"/>
      <c r="B377" s="3"/>
      <c r="C377" s="32"/>
      <c r="D377" s="32">
        <v>74</v>
      </c>
      <c r="E377" s="32">
        <v>48.4</v>
      </c>
      <c r="F377" s="33">
        <v>41.6</v>
      </c>
      <c r="G377" s="32">
        <v>53.1</v>
      </c>
      <c r="H377" s="32">
        <v>71.8</v>
      </c>
      <c r="I377" s="32">
        <v>39.4</v>
      </c>
      <c r="J377" s="33">
        <v>73.3</v>
      </c>
      <c r="K377" s="32">
        <v>39.6</v>
      </c>
      <c r="L377" s="32">
        <v>64.1</v>
      </c>
      <c r="M377" s="32">
        <v>43.1</v>
      </c>
      <c r="N377" s="33">
        <v>39</v>
      </c>
      <c r="O377" s="32">
        <v>140</v>
      </c>
      <c r="P377" s="32">
        <v>37.4</v>
      </c>
      <c r="Q377" s="32">
        <v>49</v>
      </c>
      <c r="R377" s="33">
        <v>39</v>
      </c>
      <c r="S377" s="32">
        <v>87.1</v>
      </c>
      <c r="T377" s="34">
        <v>63.2</v>
      </c>
      <c r="U377" s="34">
        <v>39</v>
      </c>
      <c r="V377" s="32">
        <f t="shared" si="30"/>
        <v>57.89444444444444</v>
      </c>
      <c r="W377" s="32"/>
    </row>
    <row r="378" spans="1:23" ht="12.75">
      <c r="A378" s="3"/>
      <c r="B378" s="3"/>
      <c r="C378" s="32"/>
      <c r="D378" s="32">
        <v>72</v>
      </c>
      <c r="E378" s="32">
        <v>50.7</v>
      </c>
      <c r="F378" s="33">
        <v>41.6</v>
      </c>
      <c r="G378" s="32">
        <v>53.1</v>
      </c>
      <c r="H378" s="32">
        <v>69.2</v>
      </c>
      <c r="I378" s="32">
        <v>37.2</v>
      </c>
      <c r="J378" s="33">
        <v>85.3</v>
      </c>
      <c r="K378" s="32">
        <v>37.4</v>
      </c>
      <c r="L378" s="32">
        <v>69.2</v>
      </c>
      <c r="M378" s="32">
        <v>40.6</v>
      </c>
      <c r="N378" s="33">
        <v>39</v>
      </c>
      <c r="O378" s="32">
        <v>109</v>
      </c>
      <c r="P378" s="32">
        <v>37.4</v>
      </c>
      <c r="Q378" s="32">
        <v>48.2</v>
      </c>
      <c r="R378" s="33">
        <v>38.2</v>
      </c>
      <c r="S378" s="32">
        <v>81.8</v>
      </c>
      <c r="T378" s="34">
        <v>64.1</v>
      </c>
      <c r="U378" s="34">
        <v>38.2</v>
      </c>
      <c r="V378" s="32">
        <f t="shared" si="30"/>
        <v>56.23333333333334</v>
      </c>
      <c r="W378" s="32"/>
    </row>
    <row r="379" spans="1:23" ht="12.75">
      <c r="A379" s="3"/>
      <c r="B379" s="3"/>
      <c r="C379" s="32">
        <v>33</v>
      </c>
      <c r="D379" s="32">
        <v>70</v>
      </c>
      <c r="E379" s="32">
        <v>56.7</v>
      </c>
      <c r="F379" s="33">
        <v>40.5</v>
      </c>
      <c r="G379" s="32">
        <v>51.9</v>
      </c>
      <c r="H379" s="32">
        <v>79.7</v>
      </c>
      <c r="I379" s="32">
        <v>38.3</v>
      </c>
      <c r="J379" s="33">
        <v>74.8</v>
      </c>
      <c r="K379" s="32">
        <v>36.3</v>
      </c>
      <c r="L379" s="32">
        <v>78.3</v>
      </c>
      <c r="M379" s="32">
        <v>39</v>
      </c>
      <c r="N379" s="33">
        <v>39</v>
      </c>
      <c r="O379" s="32">
        <v>83.5</v>
      </c>
      <c r="P379" s="32">
        <v>38.2</v>
      </c>
      <c r="Q379" s="32">
        <v>47.3</v>
      </c>
      <c r="R379" s="33">
        <v>37.4</v>
      </c>
      <c r="S379" s="32">
        <v>78.1</v>
      </c>
      <c r="T379" s="34">
        <v>59.6</v>
      </c>
      <c r="U379" s="34">
        <v>37.4</v>
      </c>
      <c r="V379" s="32">
        <f t="shared" si="30"/>
        <v>53.63157894736842</v>
      </c>
      <c r="W379" s="32"/>
    </row>
    <row r="380" spans="1:23" ht="12.75">
      <c r="A380" s="3"/>
      <c r="B380" s="3"/>
      <c r="C380" s="32"/>
      <c r="D380" s="32">
        <v>68</v>
      </c>
      <c r="E380" s="32">
        <v>57.9</v>
      </c>
      <c r="F380" s="33">
        <v>40.5</v>
      </c>
      <c r="G380" s="32">
        <v>51.9</v>
      </c>
      <c r="H380" s="32">
        <v>94.8</v>
      </c>
      <c r="I380" s="32">
        <v>37.2</v>
      </c>
      <c r="J380" s="33">
        <v>69</v>
      </c>
      <c r="K380" s="32">
        <v>35.2</v>
      </c>
      <c r="L380" s="32">
        <v>87.8</v>
      </c>
      <c r="M380" s="32">
        <v>37.4</v>
      </c>
      <c r="N380" s="33">
        <v>37.4</v>
      </c>
      <c r="O380" s="32">
        <v>76.2</v>
      </c>
      <c r="P380" s="32">
        <v>39</v>
      </c>
      <c r="Q380" s="32">
        <v>47.3</v>
      </c>
      <c r="R380" s="33">
        <v>37.4</v>
      </c>
      <c r="S380" s="32">
        <v>75.2</v>
      </c>
      <c r="T380" s="34">
        <v>56.9</v>
      </c>
      <c r="U380" s="34">
        <v>37.4</v>
      </c>
      <c r="V380" s="32">
        <f t="shared" si="30"/>
        <v>54.80555555555555</v>
      </c>
      <c r="W380" s="32"/>
    </row>
    <row r="381" spans="1:23" ht="12.75">
      <c r="A381" s="3"/>
      <c r="B381" s="3"/>
      <c r="C381" s="32"/>
      <c r="D381" s="32">
        <v>67</v>
      </c>
      <c r="E381" s="32">
        <v>50.7</v>
      </c>
      <c r="F381" s="33">
        <v>39.4</v>
      </c>
      <c r="G381" s="32">
        <v>53.1</v>
      </c>
      <c r="H381" s="32">
        <v>87.8</v>
      </c>
      <c r="I381" s="32">
        <v>36.1</v>
      </c>
      <c r="J381" s="33">
        <v>64.8</v>
      </c>
      <c r="K381" s="32">
        <v>35.2</v>
      </c>
      <c r="L381" s="32">
        <v>83.7</v>
      </c>
      <c r="M381" s="32">
        <v>37.4</v>
      </c>
      <c r="N381" s="33">
        <v>37.4</v>
      </c>
      <c r="O381" s="32">
        <v>73.4</v>
      </c>
      <c r="P381" s="32">
        <v>37.4</v>
      </c>
      <c r="Q381" s="32">
        <v>46.5</v>
      </c>
      <c r="R381" s="33">
        <v>37.4</v>
      </c>
      <c r="S381" s="32">
        <v>75.2</v>
      </c>
      <c r="T381" s="34">
        <v>53.4</v>
      </c>
      <c r="U381" s="34">
        <v>37.4</v>
      </c>
      <c r="V381" s="32">
        <f t="shared" si="30"/>
        <v>52.96111111111111</v>
      </c>
      <c r="W381" s="32"/>
    </row>
    <row r="382" spans="1:23" ht="12.75">
      <c r="A382" s="3"/>
      <c r="B382" s="3"/>
      <c r="C382" s="32"/>
      <c r="D382" s="32">
        <v>65</v>
      </c>
      <c r="E382" s="32">
        <v>48.4</v>
      </c>
      <c r="F382" s="33">
        <v>38.3</v>
      </c>
      <c r="G382" s="32">
        <v>51.9</v>
      </c>
      <c r="H382" s="32">
        <v>78.3</v>
      </c>
      <c r="I382" s="32">
        <v>35.1</v>
      </c>
      <c r="J382" s="33">
        <v>60.7</v>
      </c>
      <c r="K382" s="32">
        <v>35.2</v>
      </c>
      <c r="L382" s="32">
        <v>82.4</v>
      </c>
      <c r="M382" s="32">
        <v>36.6</v>
      </c>
      <c r="N382" s="33">
        <v>36.6</v>
      </c>
      <c r="O382" s="32">
        <v>70.5</v>
      </c>
      <c r="P382" s="32">
        <v>36.6</v>
      </c>
      <c r="Q382" s="32">
        <v>44.8</v>
      </c>
      <c r="R382" s="33">
        <v>38.2</v>
      </c>
      <c r="S382" s="32">
        <v>74.3</v>
      </c>
      <c r="T382" s="34">
        <v>52.5</v>
      </c>
      <c r="U382" s="34">
        <v>37.4</v>
      </c>
      <c r="V382" s="32">
        <f t="shared" si="30"/>
        <v>51.266666666666666</v>
      </c>
      <c r="W382" s="32"/>
    </row>
    <row r="383" spans="1:23" ht="12.75">
      <c r="A383" s="3"/>
      <c r="B383" s="3"/>
      <c r="C383" s="32"/>
      <c r="D383" s="32">
        <v>63</v>
      </c>
      <c r="E383" s="32">
        <v>47.2</v>
      </c>
      <c r="F383" s="33">
        <v>37.2</v>
      </c>
      <c r="G383" s="32">
        <v>50.7</v>
      </c>
      <c r="H383" s="32">
        <v>74.4</v>
      </c>
      <c r="I383" s="32">
        <v>35.1</v>
      </c>
      <c r="J383" s="33">
        <v>59.4</v>
      </c>
      <c r="K383" s="32">
        <v>36.3</v>
      </c>
      <c r="L383" s="32">
        <v>81</v>
      </c>
      <c r="M383" s="32">
        <v>37.4</v>
      </c>
      <c r="N383" s="33">
        <v>59.6</v>
      </c>
      <c r="O383" s="32">
        <v>65.9</v>
      </c>
      <c r="P383" s="32">
        <v>39</v>
      </c>
      <c r="Q383" s="32">
        <v>43.1</v>
      </c>
      <c r="R383" s="33">
        <v>39.8</v>
      </c>
      <c r="S383" s="32">
        <v>72.4</v>
      </c>
      <c r="T383" s="34">
        <v>51.6</v>
      </c>
      <c r="U383" s="34">
        <v>37.4</v>
      </c>
      <c r="V383" s="32">
        <f t="shared" si="30"/>
        <v>51.69444444444444</v>
      </c>
      <c r="W383" s="32"/>
    </row>
    <row r="384" spans="1:23" ht="12.75">
      <c r="A384" s="3"/>
      <c r="B384" s="3"/>
      <c r="C384" s="32"/>
      <c r="D384" s="32">
        <v>60</v>
      </c>
      <c r="E384" s="32">
        <v>47.2</v>
      </c>
      <c r="F384" s="33">
        <v>37.2</v>
      </c>
      <c r="G384" s="32">
        <v>47.2</v>
      </c>
      <c r="H384" s="32">
        <v>71.8</v>
      </c>
      <c r="I384" s="32">
        <v>34</v>
      </c>
      <c r="J384" s="33">
        <v>54.2</v>
      </c>
      <c r="K384" s="32">
        <v>35.2</v>
      </c>
      <c r="L384" s="32">
        <v>82.4</v>
      </c>
      <c r="M384" s="32">
        <v>37.4</v>
      </c>
      <c r="N384" s="33">
        <v>56.9</v>
      </c>
      <c r="O384" s="32">
        <v>63.2</v>
      </c>
      <c r="P384" s="32">
        <v>38.2</v>
      </c>
      <c r="Q384" s="32">
        <v>42.3</v>
      </c>
      <c r="R384" s="33">
        <v>39.8</v>
      </c>
      <c r="S384" s="32">
        <v>72.4</v>
      </c>
      <c r="T384" s="34">
        <v>49.9</v>
      </c>
      <c r="U384" s="34">
        <v>38.2</v>
      </c>
      <c r="V384" s="32">
        <f t="shared" si="30"/>
        <v>50.416666666666664</v>
      </c>
      <c r="W384" s="32"/>
    </row>
    <row r="385" spans="1:23" ht="12.75">
      <c r="A385" s="3"/>
      <c r="B385" s="3"/>
      <c r="C385" s="32">
        <v>32</v>
      </c>
      <c r="D385" s="32">
        <v>58</v>
      </c>
      <c r="E385" s="32">
        <v>50.7</v>
      </c>
      <c r="F385" s="33">
        <v>34</v>
      </c>
      <c r="G385" s="32">
        <v>45</v>
      </c>
      <c r="H385" s="32">
        <v>69.2</v>
      </c>
      <c r="I385" s="32">
        <v>35.1</v>
      </c>
      <c r="J385" s="33">
        <v>55.5</v>
      </c>
      <c r="K385" s="32">
        <v>36.3</v>
      </c>
      <c r="L385" s="32">
        <v>78.3</v>
      </c>
      <c r="M385" s="32">
        <v>37.4</v>
      </c>
      <c r="N385" s="33">
        <v>48.2</v>
      </c>
      <c r="O385" s="32">
        <v>61.4</v>
      </c>
      <c r="P385" s="32">
        <v>39.8</v>
      </c>
      <c r="Q385" s="32">
        <v>44</v>
      </c>
      <c r="R385" s="33">
        <v>40.6</v>
      </c>
      <c r="S385" s="32">
        <v>70.5</v>
      </c>
      <c r="T385" s="34">
        <v>49</v>
      </c>
      <c r="U385" s="34">
        <v>44.8</v>
      </c>
      <c r="V385" s="32">
        <f t="shared" si="30"/>
        <v>48.93684210526315</v>
      </c>
      <c r="W385" s="32"/>
    </row>
    <row r="386" spans="1:23" ht="12.75">
      <c r="A386" s="3"/>
      <c r="B386" s="3"/>
      <c r="C386" s="32"/>
      <c r="D386" s="32">
        <v>64</v>
      </c>
      <c r="E386" s="32">
        <v>47.2</v>
      </c>
      <c r="F386" s="33">
        <v>34</v>
      </c>
      <c r="G386" s="32">
        <v>42.7</v>
      </c>
      <c r="H386" s="32">
        <v>69.2</v>
      </c>
      <c r="I386" s="32">
        <v>35.1</v>
      </c>
      <c r="J386" s="33">
        <v>77.7</v>
      </c>
      <c r="K386" s="32">
        <v>38.5</v>
      </c>
      <c r="L386" s="32">
        <v>75.7</v>
      </c>
      <c r="M386" s="32">
        <v>36.6</v>
      </c>
      <c r="N386" s="33">
        <v>47.3</v>
      </c>
      <c r="O386" s="32">
        <v>61.4</v>
      </c>
      <c r="P386" s="32">
        <v>40.6</v>
      </c>
      <c r="Q386" s="32">
        <v>45.6</v>
      </c>
      <c r="R386" s="33">
        <v>41.5</v>
      </c>
      <c r="S386" s="32">
        <v>69.6</v>
      </c>
      <c r="T386" s="34">
        <v>48.2</v>
      </c>
      <c r="U386" s="34">
        <v>40.6</v>
      </c>
      <c r="V386" s="32">
        <f t="shared" si="30"/>
        <v>50.861111111111114</v>
      </c>
      <c r="W386" s="32"/>
    </row>
    <row r="387" spans="1:23" ht="12.75">
      <c r="A387" s="3"/>
      <c r="B387" s="3"/>
      <c r="C387" s="32"/>
      <c r="D387" s="32">
        <v>67</v>
      </c>
      <c r="E387" s="32">
        <v>48.4</v>
      </c>
      <c r="F387" s="33">
        <v>34</v>
      </c>
      <c r="G387" s="32">
        <v>53.1</v>
      </c>
      <c r="H387" s="32">
        <v>67.9</v>
      </c>
      <c r="I387" s="32">
        <v>35.1</v>
      </c>
      <c r="J387" s="33">
        <v>66.2</v>
      </c>
      <c r="K387" s="32">
        <v>38.5</v>
      </c>
      <c r="L387" s="32">
        <v>73.1</v>
      </c>
      <c r="M387" s="32">
        <v>36.6</v>
      </c>
      <c r="N387" s="33">
        <v>50.8</v>
      </c>
      <c r="O387" s="32">
        <v>65</v>
      </c>
      <c r="P387" s="32">
        <v>39.8</v>
      </c>
      <c r="Q387" s="32">
        <v>45.6</v>
      </c>
      <c r="R387" s="33">
        <v>41.5</v>
      </c>
      <c r="S387" s="32">
        <v>68.7</v>
      </c>
      <c r="T387" s="34">
        <v>47.3</v>
      </c>
      <c r="U387" s="34">
        <v>41.5</v>
      </c>
      <c r="V387" s="32">
        <f t="shared" si="30"/>
        <v>51.11666666666666</v>
      </c>
      <c r="W387" s="32"/>
    </row>
    <row r="388" spans="1:23" ht="12.75">
      <c r="A388" s="3"/>
      <c r="B388" s="3"/>
      <c r="C388" s="32"/>
      <c r="D388" s="32">
        <v>64</v>
      </c>
      <c r="E388" s="32">
        <v>47.2</v>
      </c>
      <c r="F388" s="33">
        <v>34</v>
      </c>
      <c r="G388" s="32">
        <v>55.5</v>
      </c>
      <c r="H388" s="32">
        <v>71.8</v>
      </c>
      <c r="I388" s="32">
        <v>37.2</v>
      </c>
      <c r="J388" s="33">
        <v>59.4</v>
      </c>
      <c r="K388" s="32">
        <v>46.7</v>
      </c>
      <c r="L388" s="32">
        <v>71.8</v>
      </c>
      <c r="M388" s="32">
        <v>36.6</v>
      </c>
      <c r="N388" s="33">
        <v>49</v>
      </c>
      <c r="O388" s="32">
        <v>81.8</v>
      </c>
      <c r="P388" s="32">
        <v>44</v>
      </c>
      <c r="Q388" s="32">
        <v>44.8</v>
      </c>
      <c r="R388" s="33">
        <v>42.3</v>
      </c>
      <c r="S388" s="32">
        <v>66.8</v>
      </c>
      <c r="T388" s="34">
        <v>50.8</v>
      </c>
      <c r="U388" s="34">
        <v>40.6</v>
      </c>
      <c r="V388" s="32">
        <f t="shared" si="30"/>
        <v>52.461111111111094</v>
      </c>
      <c r="W388" s="32"/>
    </row>
    <row r="389" spans="1:23" ht="12.75">
      <c r="A389" s="3"/>
      <c r="B389" s="3"/>
      <c r="C389" s="32"/>
      <c r="D389" s="32">
        <v>62</v>
      </c>
      <c r="E389" s="32">
        <v>48.4</v>
      </c>
      <c r="F389" s="33">
        <v>34</v>
      </c>
      <c r="G389" s="32">
        <v>50.7</v>
      </c>
      <c r="H389" s="32">
        <v>74.4</v>
      </c>
      <c r="I389" s="32">
        <v>39.4</v>
      </c>
      <c r="J389" s="33">
        <v>58.1</v>
      </c>
      <c r="K389" s="32">
        <v>41.9</v>
      </c>
      <c r="L389" s="32">
        <v>71.8</v>
      </c>
      <c r="M389" s="32">
        <v>37.4</v>
      </c>
      <c r="N389" s="33">
        <v>48.2</v>
      </c>
      <c r="O389" s="32">
        <v>78.1</v>
      </c>
      <c r="P389" s="32">
        <v>45.6</v>
      </c>
      <c r="Q389" s="32">
        <v>44</v>
      </c>
      <c r="R389" s="33">
        <v>42.3</v>
      </c>
      <c r="S389" s="32">
        <v>67.8</v>
      </c>
      <c r="T389" s="34">
        <v>50.8</v>
      </c>
      <c r="U389" s="34">
        <v>39.8</v>
      </c>
      <c r="V389" s="32">
        <f t="shared" si="30"/>
        <v>51.92777777777778</v>
      </c>
      <c r="W389" s="32"/>
    </row>
    <row r="390" spans="1:23" ht="12.75">
      <c r="A390" s="3"/>
      <c r="B390" s="3"/>
      <c r="C390" s="32"/>
      <c r="D390" s="32">
        <v>60</v>
      </c>
      <c r="E390" s="32">
        <v>55.5</v>
      </c>
      <c r="F390" s="33">
        <v>30.9</v>
      </c>
      <c r="G390" s="32">
        <v>48.4</v>
      </c>
      <c r="H390" s="32">
        <v>74.4</v>
      </c>
      <c r="I390" s="32">
        <v>38.3</v>
      </c>
      <c r="J390" s="33">
        <v>66.2</v>
      </c>
      <c r="K390" s="32">
        <v>43.1</v>
      </c>
      <c r="L390" s="32">
        <v>71.8</v>
      </c>
      <c r="M390" s="32">
        <v>39</v>
      </c>
      <c r="N390" s="33">
        <v>46.5</v>
      </c>
      <c r="O390" s="32">
        <v>71.5</v>
      </c>
      <c r="P390" s="32">
        <v>43.1</v>
      </c>
      <c r="Q390" s="32">
        <v>42.3</v>
      </c>
      <c r="R390" s="33">
        <v>43.1</v>
      </c>
      <c r="S390" s="32">
        <v>126.1</v>
      </c>
      <c r="T390" s="34">
        <v>49</v>
      </c>
      <c r="U390" s="34">
        <v>47.3</v>
      </c>
      <c r="V390" s="32">
        <f t="shared" si="30"/>
        <v>55.361111111111114</v>
      </c>
      <c r="W390" s="32"/>
    </row>
    <row r="391" spans="1:23" ht="12.75">
      <c r="A391" s="3"/>
      <c r="B391" s="3"/>
      <c r="C391" s="32">
        <v>166</v>
      </c>
      <c r="D391" s="32">
        <v>60</v>
      </c>
      <c r="E391" s="32">
        <v>50.7</v>
      </c>
      <c r="F391" s="33">
        <v>31.9</v>
      </c>
      <c r="G391" s="32">
        <v>48.4</v>
      </c>
      <c r="H391" s="32">
        <v>73.1</v>
      </c>
      <c r="I391" s="32">
        <v>36.1</v>
      </c>
      <c r="J391" s="33">
        <v>79.2</v>
      </c>
      <c r="K391" s="32">
        <v>41.9</v>
      </c>
      <c r="L391" s="32">
        <v>71.8</v>
      </c>
      <c r="M391" s="32">
        <v>39</v>
      </c>
      <c r="N391" s="33">
        <v>44.8</v>
      </c>
      <c r="O391" s="32">
        <v>67.8</v>
      </c>
      <c r="P391" s="32">
        <v>43.1</v>
      </c>
      <c r="Q391" s="32">
        <v>41.5</v>
      </c>
      <c r="R391" s="33">
        <v>48.2</v>
      </c>
      <c r="S391" s="32">
        <v>267.6</v>
      </c>
      <c r="T391" s="34">
        <v>47.3</v>
      </c>
      <c r="U391" s="34">
        <v>48.2</v>
      </c>
      <c r="V391" s="32">
        <f t="shared" si="30"/>
        <v>68.76842105263158</v>
      </c>
      <c r="W391" s="32"/>
    </row>
    <row r="392" spans="1:23" ht="12.75">
      <c r="A392" s="3"/>
      <c r="B392" s="3"/>
      <c r="C392" s="32"/>
      <c r="D392" s="32">
        <v>59</v>
      </c>
      <c r="E392" s="32">
        <v>47.2</v>
      </c>
      <c r="F392" s="33">
        <v>31.9</v>
      </c>
      <c r="G392" s="32">
        <v>48.4</v>
      </c>
      <c r="H392" s="32">
        <v>71.8</v>
      </c>
      <c r="I392" s="32">
        <v>36.1</v>
      </c>
      <c r="J392" s="33">
        <v>97.9</v>
      </c>
      <c r="K392" s="32">
        <v>39.6</v>
      </c>
      <c r="L392" s="32">
        <v>71.8</v>
      </c>
      <c r="M392" s="32">
        <v>39</v>
      </c>
      <c r="N392" s="33">
        <v>42.3</v>
      </c>
      <c r="O392" s="32">
        <v>65.9</v>
      </c>
      <c r="P392" s="32">
        <v>43.1</v>
      </c>
      <c r="Q392" s="32">
        <v>40.6</v>
      </c>
      <c r="R392" s="33">
        <v>57.8</v>
      </c>
      <c r="S392" s="32">
        <v>182</v>
      </c>
      <c r="T392" s="34">
        <v>46.5</v>
      </c>
      <c r="U392" s="34">
        <v>42.3</v>
      </c>
      <c r="V392" s="32">
        <f t="shared" si="30"/>
        <v>59.06666666666667</v>
      </c>
      <c r="W392" s="32"/>
    </row>
    <row r="393" spans="1:23" ht="12.75">
      <c r="A393" s="3"/>
      <c r="B393" s="3"/>
      <c r="C393" s="32">
        <v>78</v>
      </c>
      <c r="D393" s="32">
        <v>57</v>
      </c>
      <c r="E393" s="32">
        <v>53.1</v>
      </c>
      <c r="F393" s="33">
        <v>31.9</v>
      </c>
      <c r="G393" s="32">
        <v>47.2</v>
      </c>
      <c r="H393" s="32">
        <v>71.8</v>
      </c>
      <c r="I393" s="32">
        <v>37.2</v>
      </c>
      <c r="J393" s="33">
        <v>94.7</v>
      </c>
      <c r="K393" s="32">
        <v>41.9</v>
      </c>
      <c r="L393" s="32">
        <v>70.5</v>
      </c>
      <c r="M393" s="32">
        <v>39</v>
      </c>
      <c r="N393" s="33">
        <v>41.5</v>
      </c>
      <c r="O393" s="32">
        <v>65</v>
      </c>
      <c r="P393" s="32">
        <v>44.8</v>
      </c>
      <c r="Q393" s="32">
        <v>39.8</v>
      </c>
      <c r="R393" s="33">
        <v>56.9</v>
      </c>
      <c r="S393" s="32">
        <v>150</v>
      </c>
      <c r="T393" s="34">
        <v>45.6</v>
      </c>
      <c r="U393" s="34">
        <v>46.5</v>
      </c>
      <c r="V393" s="32">
        <f t="shared" si="30"/>
        <v>58.547368421052624</v>
      </c>
      <c r="W393" s="32"/>
    </row>
    <row r="394" spans="1:23" ht="12.75">
      <c r="A394" s="3"/>
      <c r="B394" s="3"/>
      <c r="C394" s="32"/>
      <c r="D394" s="32">
        <v>54</v>
      </c>
      <c r="E394" s="32">
        <v>48.4</v>
      </c>
      <c r="F394" s="33">
        <v>30.9</v>
      </c>
      <c r="G394" s="32">
        <v>50.7</v>
      </c>
      <c r="H394" s="32">
        <v>73.1</v>
      </c>
      <c r="I394" s="32">
        <v>36.1</v>
      </c>
      <c r="J394" s="33">
        <v>83.7</v>
      </c>
      <c r="K394" s="32">
        <v>43.1</v>
      </c>
      <c r="L394" s="32">
        <v>69.2</v>
      </c>
      <c r="M394" s="32">
        <v>39</v>
      </c>
      <c r="N394" s="33">
        <v>39.8</v>
      </c>
      <c r="O394" s="32">
        <v>65</v>
      </c>
      <c r="P394" s="32">
        <v>50.8</v>
      </c>
      <c r="Q394" s="32">
        <v>39</v>
      </c>
      <c r="R394" s="33">
        <v>53.4</v>
      </c>
      <c r="S394" s="32">
        <v>135.3</v>
      </c>
      <c r="T394" s="34">
        <v>49.9</v>
      </c>
      <c r="U394" s="34">
        <v>83.5</v>
      </c>
      <c r="V394" s="32">
        <f t="shared" si="30"/>
        <v>58.050000000000004</v>
      </c>
      <c r="W394" s="32"/>
    </row>
    <row r="395" spans="1:23" ht="12.75">
      <c r="A395" s="3"/>
      <c r="B395" s="3"/>
      <c r="C395" s="32"/>
      <c r="D395" s="32">
        <v>53</v>
      </c>
      <c r="E395" s="32">
        <v>48.4</v>
      </c>
      <c r="F395" s="33">
        <v>29.9</v>
      </c>
      <c r="G395" s="32">
        <v>51.9</v>
      </c>
      <c r="H395" s="32">
        <v>70.5</v>
      </c>
      <c r="I395" s="32">
        <v>35.1</v>
      </c>
      <c r="J395" s="33">
        <v>79.2</v>
      </c>
      <c r="K395" s="32">
        <v>43.1</v>
      </c>
      <c r="L395" s="32">
        <v>67.9</v>
      </c>
      <c r="M395" s="32">
        <v>39</v>
      </c>
      <c r="N395" s="33">
        <v>39</v>
      </c>
      <c r="O395" s="32">
        <v>96.6</v>
      </c>
      <c r="P395" s="32">
        <v>46.5</v>
      </c>
      <c r="Q395" s="32">
        <v>39</v>
      </c>
      <c r="R395" s="33">
        <v>49.9</v>
      </c>
      <c r="S395" s="32">
        <v>133</v>
      </c>
      <c r="T395" s="34">
        <v>56.9</v>
      </c>
      <c r="U395" s="34">
        <v>67.8</v>
      </c>
      <c r="V395" s="32">
        <f t="shared" si="30"/>
        <v>58.150000000000006</v>
      </c>
      <c r="W395" s="32"/>
    </row>
    <row r="396" spans="1:23" ht="12.75">
      <c r="A396" s="3"/>
      <c r="B396" s="3"/>
      <c r="C396" s="32"/>
      <c r="D396" s="32">
        <v>56</v>
      </c>
      <c r="E396" s="32">
        <v>61.6</v>
      </c>
      <c r="F396" s="33">
        <v>33</v>
      </c>
      <c r="G396" s="32">
        <v>50.7</v>
      </c>
      <c r="H396" s="32">
        <v>70.5</v>
      </c>
      <c r="I396" s="32">
        <v>36.1</v>
      </c>
      <c r="J396" s="33">
        <v>74.8</v>
      </c>
      <c r="K396" s="32">
        <v>46.7</v>
      </c>
      <c r="L396" s="32">
        <v>65.4</v>
      </c>
      <c r="M396" s="32">
        <v>39.8</v>
      </c>
      <c r="N396" s="33">
        <v>37.4</v>
      </c>
      <c r="O396" s="32">
        <v>89</v>
      </c>
      <c r="P396" s="32">
        <v>44.8</v>
      </c>
      <c r="Q396" s="32">
        <v>38.2</v>
      </c>
      <c r="R396" s="33">
        <v>48.2</v>
      </c>
      <c r="S396" s="32">
        <v>126.1</v>
      </c>
      <c r="T396" s="34">
        <v>53.4</v>
      </c>
      <c r="U396" s="34">
        <v>56.9</v>
      </c>
      <c r="V396" s="32">
        <f t="shared" si="30"/>
        <v>57.14444444444445</v>
      </c>
      <c r="W396" s="32"/>
    </row>
    <row r="397" spans="1:23" ht="12.75">
      <c r="A397" s="3"/>
      <c r="B397" s="3"/>
      <c r="C397" s="32"/>
      <c r="D397" s="32">
        <v>54</v>
      </c>
      <c r="E397" s="32">
        <v>54.3</v>
      </c>
      <c r="F397" s="33">
        <v>34</v>
      </c>
      <c r="G397" s="32">
        <v>50.7</v>
      </c>
      <c r="H397" s="32">
        <v>69.2</v>
      </c>
      <c r="I397" s="32">
        <v>35.1</v>
      </c>
      <c r="J397" s="33">
        <v>70.5</v>
      </c>
      <c r="K397" s="32">
        <v>50.4</v>
      </c>
      <c r="L397" s="32">
        <v>69.2</v>
      </c>
      <c r="M397" s="32">
        <v>40.6</v>
      </c>
      <c r="N397" s="33">
        <v>37.4</v>
      </c>
      <c r="O397" s="32">
        <v>78.1</v>
      </c>
      <c r="P397" s="32">
        <v>48.2</v>
      </c>
      <c r="Q397" s="32">
        <v>39</v>
      </c>
      <c r="R397" s="33">
        <v>44.8</v>
      </c>
      <c r="S397" s="32">
        <v>119.3</v>
      </c>
      <c r="T397" s="34">
        <v>50.8</v>
      </c>
      <c r="U397" s="34">
        <v>52.5</v>
      </c>
      <c r="V397" s="32">
        <f t="shared" si="30"/>
        <v>55.449999999999996</v>
      </c>
      <c r="W397" s="32"/>
    </row>
    <row r="398" spans="1:23" ht="12.75">
      <c r="A398" s="3"/>
      <c r="B398" s="3"/>
      <c r="C398" s="32">
        <v>50</v>
      </c>
      <c r="D398" s="32">
        <v>59</v>
      </c>
      <c r="E398" s="32">
        <v>48.4</v>
      </c>
      <c r="F398" s="33">
        <v>34</v>
      </c>
      <c r="G398" s="32">
        <v>48.4</v>
      </c>
      <c r="H398" s="32">
        <v>69.2</v>
      </c>
      <c r="I398" s="32">
        <v>35.1</v>
      </c>
      <c r="J398" s="33">
        <v>66.2</v>
      </c>
      <c r="K398" s="32">
        <v>47.9</v>
      </c>
      <c r="L398" s="32">
        <v>69.2</v>
      </c>
      <c r="M398" s="32">
        <v>39.8</v>
      </c>
      <c r="N398" s="33">
        <v>35.8</v>
      </c>
      <c r="O398" s="32">
        <v>74.3</v>
      </c>
      <c r="P398" s="32">
        <v>48.2</v>
      </c>
      <c r="Q398" s="32">
        <v>37.4</v>
      </c>
      <c r="R398" s="33">
        <v>44</v>
      </c>
      <c r="S398" s="32">
        <v>110.7</v>
      </c>
      <c r="T398" s="34">
        <v>49</v>
      </c>
      <c r="U398" s="34">
        <v>49.9</v>
      </c>
      <c r="V398" s="32">
        <f t="shared" si="30"/>
        <v>53.49999999999999</v>
      </c>
      <c r="W398" s="32"/>
    </row>
    <row r="399" spans="1:23" ht="12.75">
      <c r="A399" s="3"/>
      <c r="B399" s="3"/>
      <c r="C399" s="32"/>
      <c r="D399" s="32">
        <v>58</v>
      </c>
      <c r="E399" s="32">
        <v>47.2</v>
      </c>
      <c r="F399" s="33">
        <v>35.1</v>
      </c>
      <c r="G399" s="32">
        <v>46.1</v>
      </c>
      <c r="H399" s="32">
        <v>69.2</v>
      </c>
      <c r="I399" s="32">
        <v>35.1</v>
      </c>
      <c r="J399" s="33">
        <v>63.5</v>
      </c>
      <c r="K399" s="32">
        <v>49.1</v>
      </c>
      <c r="L399" s="32">
        <v>65.4</v>
      </c>
      <c r="M399" s="32">
        <v>39.8</v>
      </c>
      <c r="N399" s="33">
        <v>35.8</v>
      </c>
      <c r="O399" s="32">
        <v>73.4</v>
      </c>
      <c r="P399" s="32">
        <v>47.3</v>
      </c>
      <c r="Q399" s="32">
        <v>35.8</v>
      </c>
      <c r="R399" s="33">
        <v>44</v>
      </c>
      <c r="S399" s="32">
        <v>104.5</v>
      </c>
      <c r="T399" s="34">
        <v>48.2</v>
      </c>
      <c r="U399" s="34">
        <v>49</v>
      </c>
      <c r="V399" s="32">
        <f t="shared" si="30"/>
        <v>52.583333333333336</v>
      </c>
      <c r="W399" s="32"/>
    </row>
    <row r="400" spans="1:23" ht="12.75">
      <c r="A400" s="3"/>
      <c r="B400" s="3"/>
      <c r="C400" s="32"/>
      <c r="D400" s="32">
        <v>53</v>
      </c>
      <c r="E400" s="32">
        <v>57.9</v>
      </c>
      <c r="F400" s="33">
        <v>35.1</v>
      </c>
      <c r="G400" s="32">
        <v>45</v>
      </c>
      <c r="H400" s="32">
        <v>69.2</v>
      </c>
      <c r="I400" s="32">
        <v>34</v>
      </c>
      <c r="J400" s="33">
        <v>70.5</v>
      </c>
      <c r="K400" s="32">
        <v>45.5</v>
      </c>
      <c r="L400" s="32">
        <v>62.9</v>
      </c>
      <c r="M400" s="32">
        <v>38.2</v>
      </c>
      <c r="N400" s="33">
        <v>36.6</v>
      </c>
      <c r="O400" s="32">
        <v>70.5</v>
      </c>
      <c r="P400" s="32">
        <v>45.6</v>
      </c>
      <c r="Q400" s="32">
        <v>34.2</v>
      </c>
      <c r="R400" s="33">
        <v>42.3</v>
      </c>
      <c r="S400" s="32">
        <v>96.6</v>
      </c>
      <c r="T400" s="34">
        <v>46.5</v>
      </c>
      <c r="U400" s="34">
        <v>45.6</v>
      </c>
      <c r="V400" s="32">
        <f t="shared" si="30"/>
        <v>51.62222222222223</v>
      </c>
      <c r="W400" s="32"/>
    </row>
    <row r="401" spans="1:23" ht="12.75">
      <c r="A401" s="3"/>
      <c r="B401" s="3"/>
      <c r="C401" s="32"/>
      <c r="D401" s="32">
        <v>54</v>
      </c>
      <c r="E401" s="32">
        <v>61.6</v>
      </c>
      <c r="F401" s="33">
        <v>35.1</v>
      </c>
      <c r="G401" s="32">
        <v>42.7</v>
      </c>
      <c r="H401" s="32">
        <v>67.9</v>
      </c>
      <c r="I401" s="32">
        <v>37.2</v>
      </c>
      <c r="J401" s="33">
        <v>69</v>
      </c>
      <c r="K401" s="32">
        <v>43.1</v>
      </c>
      <c r="L401" s="32">
        <v>61.6</v>
      </c>
      <c r="M401" s="32">
        <v>38.2</v>
      </c>
      <c r="N401" s="33">
        <v>44.8</v>
      </c>
      <c r="O401" s="32">
        <v>69.6</v>
      </c>
      <c r="P401" s="32">
        <v>44.8</v>
      </c>
      <c r="Q401" s="32">
        <v>32.6</v>
      </c>
      <c r="R401" s="33">
        <v>40.6</v>
      </c>
      <c r="S401" s="32">
        <v>92.7</v>
      </c>
      <c r="T401" s="34">
        <v>49.9</v>
      </c>
      <c r="U401" s="34">
        <v>44.8</v>
      </c>
      <c r="V401" s="32">
        <f t="shared" si="30"/>
        <v>51.67777777777778</v>
      </c>
      <c r="W401" s="32"/>
    </row>
    <row r="402" spans="1:23" ht="12.75">
      <c r="A402" s="3"/>
      <c r="B402" s="3"/>
      <c r="C402" s="32"/>
      <c r="D402" s="32">
        <v>56</v>
      </c>
      <c r="E402" s="32">
        <v>57.9</v>
      </c>
      <c r="F402" s="33">
        <v>34</v>
      </c>
      <c r="G402" s="32">
        <v>42.7</v>
      </c>
      <c r="H402" s="32">
        <v>70.5</v>
      </c>
      <c r="I402" s="32">
        <v>64.1</v>
      </c>
      <c r="J402" s="33">
        <v>63.5</v>
      </c>
      <c r="K402" s="32">
        <v>43.1</v>
      </c>
      <c r="L402" s="32">
        <v>60.4</v>
      </c>
      <c r="M402" s="32">
        <v>38.2</v>
      </c>
      <c r="N402" s="33">
        <v>56</v>
      </c>
      <c r="O402" s="32">
        <v>66.8</v>
      </c>
      <c r="P402" s="32">
        <v>52.5</v>
      </c>
      <c r="Q402" s="32">
        <v>31.1</v>
      </c>
      <c r="R402" s="33">
        <v>58.7</v>
      </c>
      <c r="S402" s="32">
        <v>90.8</v>
      </c>
      <c r="T402" s="34">
        <v>51.6</v>
      </c>
      <c r="U402" s="34">
        <v>45.6</v>
      </c>
      <c r="V402" s="32">
        <f t="shared" si="30"/>
        <v>54.63888888888889</v>
      </c>
      <c r="W402" s="32"/>
    </row>
    <row r="403" spans="1:23" ht="12.75">
      <c r="A403" s="3"/>
      <c r="B403" s="3"/>
      <c r="C403" s="32"/>
      <c r="D403" s="32">
        <v>53</v>
      </c>
      <c r="E403" s="32">
        <v>57.9</v>
      </c>
      <c r="F403" s="33">
        <v>34</v>
      </c>
      <c r="G403" s="32">
        <v>42.7</v>
      </c>
      <c r="H403" s="32">
        <v>69.2</v>
      </c>
      <c r="I403" s="32">
        <v>49.6</v>
      </c>
      <c r="J403" s="33">
        <v>59.4</v>
      </c>
      <c r="K403" s="32">
        <v>50.4</v>
      </c>
      <c r="L403" s="32">
        <v>60.4</v>
      </c>
      <c r="M403" s="32">
        <v>41.5</v>
      </c>
      <c r="N403" s="33">
        <v>65</v>
      </c>
      <c r="O403" s="32">
        <v>67.8</v>
      </c>
      <c r="P403" s="32">
        <v>54.2</v>
      </c>
      <c r="Q403" s="32">
        <v>29.5</v>
      </c>
      <c r="R403" s="33">
        <v>296.7</v>
      </c>
      <c r="S403" s="32">
        <v>89</v>
      </c>
      <c r="T403" s="34">
        <v>51.6</v>
      </c>
      <c r="U403" s="34">
        <v>45.6</v>
      </c>
      <c r="V403" s="32">
        <f t="shared" si="30"/>
        <v>67.63888888888887</v>
      </c>
      <c r="W403" s="32"/>
    </row>
    <row r="404" spans="1:23" ht="12.75">
      <c r="A404" s="3"/>
      <c r="B404" s="3"/>
      <c r="C404" s="32"/>
      <c r="D404" s="32">
        <v>53</v>
      </c>
      <c r="E404" s="32">
        <v>55.5</v>
      </c>
      <c r="F404" s="33">
        <v>40.5</v>
      </c>
      <c r="G404" s="32">
        <v>46.1</v>
      </c>
      <c r="H404" s="32">
        <v>67.9</v>
      </c>
      <c r="I404" s="32">
        <v>43.8</v>
      </c>
      <c r="J404" s="33">
        <v>56.8</v>
      </c>
      <c r="K404" s="32">
        <v>49.1</v>
      </c>
      <c r="L404" s="32">
        <v>71.8</v>
      </c>
      <c r="M404" s="32">
        <v>42.3</v>
      </c>
      <c r="N404" s="33">
        <v>55.1</v>
      </c>
      <c r="O404" s="32">
        <v>64.1</v>
      </c>
      <c r="P404" s="32">
        <v>65</v>
      </c>
      <c r="Q404" s="32">
        <v>29.5</v>
      </c>
      <c r="R404" s="33">
        <v>137.7</v>
      </c>
      <c r="S404" s="32">
        <v>85.3</v>
      </c>
      <c r="T404" s="34">
        <v>49.9</v>
      </c>
      <c r="U404" s="34">
        <v>47.3</v>
      </c>
      <c r="V404" s="32">
        <f t="shared" si="30"/>
        <v>58.92777777777778</v>
      </c>
      <c r="W404" s="32"/>
    </row>
    <row r="405" spans="1:23" ht="12.75">
      <c r="A405" s="3"/>
      <c r="B405" s="3"/>
      <c r="C405" s="32"/>
      <c r="D405" s="32">
        <v>54</v>
      </c>
      <c r="E405" s="32">
        <v>61.6</v>
      </c>
      <c r="F405" s="33">
        <v>60.4</v>
      </c>
      <c r="G405" s="32">
        <v>49.6</v>
      </c>
      <c r="H405" s="32">
        <v>67.9</v>
      </c>
      <c r="I405" s="32">
        <v>43.8</v>
      </c>
      <c r="J405" s="33">
        <v>51.6</v>
      </c>
      <c r="K405" s="32">
        <v>40.8</v>
      </c>
      <c r="L405" s="32">
        <v>103.3</v>
      </c>
      <c r="M405" s="32">
        <v>43.1</v>
      </c>
      <c r="N405" s="33">
        <v>51.6</v>
      </c>
      <c r="O405" s="32">
        <v>60.5</v>
      </c>
      <c r="P405" s="32">
        <v>89</v>
      </c>
      <c r="Q405" s="32">
        <v>30.3</v>
      </c>
      <c r="R405" s="33">
        <v>92.7</v>
      </c>
      <c r="S405" s="32">
        <v>83.5</v>
      </c>
      <c r="T405" s="34">
        <v>49.9</v>
      </c>
      <c r="U405" s="34">
        <v>46.5</v>
      </c>
      <c r="V405" s="32">
        <f t="shared" si="30"/>
        <v>60.00555555555556</v>
      </c>
      <c r="W405" s="32"/>
    </row>
    <row r="406" spans="1:23" ht="12.75">
      <c r="A406" s="3"/>
      <c r="B406" s="3"/>
      <c r="C406" s="32"/>
      <c r="D406" s="32">
        <v>51</v>
      </c>
      <c r="E406" s="32">
        <v>70.5</v>
      </c>
      <c r="F406" s="33">
        <v>56.7</v>
      </c>
      <c r="G406" s="32">
        <v>48.4</v>
      </c>
      <c r="H406" s="32">
        <v>69.2</v>
      </c>
      <c r="I406" s="32">
        <v>62.9</v>
      </c>
      <c r="J406" s="33">
        <v>43.1</v>
      </c>
      <c r="K406" s="32">
        <v>41.9</v>
      </c>
      <c r="L406" s="32">
        <v>90.6</v>
      </c>
      <c r="M406" s="32">
        <v>43.1</v>
      </c>
      <c r="N406" s="33">
        <v>50.8</v>
      </c>
      <c r="O406" s="32">
        <v>58.7</v>
      </c>
      <c r="P406" s="32">
        <v>81.8</v>
      </c>
      <c r="Q406" s="32">
        <v>31.1</v>
      </c>
      <c r="R406" s="33">
        <v>79</v>
      </c>
      <c r="S406" s="32">
        <v>79</v>
      </c>
      <c r="T406" s="34">
        <v>68.7</v>
      </c>
      <c r="U406" s="34">
        <v>47.3</v>
      </c>
      <c r="V406" s="32">
        <f t="shared" si="30"/>
        <v>59.65555555555555</v>
      </c>
      <c r="W406" s="32"/>
    </row>
    <row r="407" spans="1:23" ht="12.75">
      <c r="A407" s="3"/>
      <c r="B407" s="3"/>
      <c r="C407" s="32"/>
      <c r="D407" s="32">
        <v>46</v>
      </c>
      <c r="E407" s="32">
        <v>64.1</v>
      </c>
      <c r="F407" s="33">
        <v>53.1</v>
      </c>
      <c r="G407" s="32">
        <v>50.7</v>
      </c>
      <c r="H407" s="32">
        <v>66.6</v>
      </c>
      <c r="I407" s="32">
        <v>55.5</v>
      </c>
      <c r="J407" s="33">
        <v>38.5</v>
      </c>
      <c r="K407" s="32">
        <v>43.1</v>
      </c>
      <c r="L407" s="32">
        <v>82.4</v>
      </c>
      <c r="M407" s="32">
        <v>42.3</v>
      </c>
      <c r="N407" s="33">
        <v>48.2</v>
      </c>
      <c r="O407" s="32">
        <v>57.8</v>
      </c>
      <c r="P407" s="32">
        <v>73.4</v>
      </c>
      <c r="Q407" s="32">
        <v>31.1</v>
      </c>
      <c r="R407" s="33">
        <v>76.2</v>
      </c>
      <c r="S407" s="32">
        <v>78.1</v>
      </c>
      <c r="T407" s="34">
        <v>70.5</v>
      </c>
      <c r="U407" s="34">
        <v>47.3</v>
      </c>
      <c r="V407" s="32">
        <f t="shared" si="30"/>
        <v>56.9388888888889</v>
      </c>
      <c r="W407" s="32"/>
    </row>
    <row r="408" spans="1:17" ht="12.75">
      <c r="A408" s="3"/>
      <c r="B408" s="3"/>
      <c r="C408" s="3"/>
      <c r="Q408" s="1"/>
    </row>
    <row r="409" spans="1:17" ht="12.75">
      <c r="A409" s="3"/>
      <c r="B409" s="3"/>
      <c r="C409" s="3"/>
      <c r="Q409" s="1"/>
    </row>
    <row r="410" spans="1:17" ht="12.75">
      <c r="A410" s="3"/>
      <c r="B410" s="3"/>
      <c r="C410" s="3"/>
      <c r="Q410" s="1"/>
    </row>
    <row r="411" spans="1:17" ht="12.75">
      <c r="A411" s="3"/>
      <c r="B411" s="3"/>
      <c r="C411" s="3"/>
      <c r="Q411" s="1"/>
    </row>
    <row r="412" spans="1:17" ht="12.75">
      <c r="A412" s="3"/>
      <c r="B412" s="3"/>
      <c r="C412" s="3"/>
      <c r="Q412" s="1"/>
    </row>
    <row r="413" spans="1:17" ht="12.75">
      <c r="A413" s="3"/>
      <c r="B413" s="3"/>
      <c r="C413" s="3"/>
      <c r="Q413" s="1"/>
    </row>
    <row r="414" spans="1:17" ht="12.75">
      <c r="A414" s="3"/>
      <c r="B414" s="3"/>
      <c r="C414" s="3"/>
      <c r="Q414" s="1"/>
    </row>
    <row r="415" spans="1:17" ht="12.75">
      <c r="A415" s="3"/>
      <c r="B415" s="3"/>
      <c r="C415" s="3"/>
      <c r="Q415" s="1"/>
    </row>
    <row r="416" spans="1:17" ht="12.75">
      <c r="A416" s="3"/>
      <c r="B416" s="3"/>
      <c r="C416" s="3"/>
      <c r="Q416" s="1"/>
    </row>
    <row r="417" spans="1:17" ht="12.75">
      <c r="A417" s="3"/>
      <c r="B417" s="3"/>
      <c r="C417" s="3"/>
      <c r="Q417" s="1"/>
    </row>
    <row r="418" spans="1:17" ht="12.75">
      <c r="A418" s="3"/>
      <c r="B418" s="3"/>
      <c r="C418" s="3"/>
      <c r="Q418" s="1"/>
    </row>
    <row r="419" spans="1:17" ht="12.75">
      <c r="A419" s="3"/>
      <c r="B419" s="3"/>
      <c r="C419" s="3"/>
      <c r="Q419" s="1"/>
    </row>
    <row r="420" spans="1:17" ht="12.75">
      <c r="A420" s="3"/>
      <c r="B420" s="3"/>
      <c r="C420" s="3"/>
      <c r="Q420" s="1"/>
    </row>
    <row r="421" spans="1:17" ht="12.75">
      <c r="A421" s="3"/>
      <c r="B421" s="3"/>
      <c r="C421" s="3"/>
      <c r="Q421" s="1"/>
    </row>
    <row r="422" spans="1:17" ht="12.75">
      <c r="A422" s="3"/>
      <c r="B422" s="3"/>
      <c r="C422" s="3"/>
      <c r="Q422" s="1"/>
    </row>
    <row r="423" spans="1:17" ht="12.75">
      <c r="A423" s="3"/>
      <c r="B423" s="3"/>
      <c r="C423" s="3"/>
      <c r="Q423" s="1"/>
    </row>
    <row r="424" spans="1:17" ht="12.75">
      <c r="A424" s="3"/>
      <c r="B424" s="3"/>
      <c r="C424" s="3"/>
      <c r="Q424" s="1"/>
    </row>
    <row r="425" spans="1:17" ht="12.75">
      <c r="A425" s="3"/>
      <c r="B425" s="3"/>
      <c r="C425" s="3"/>
      <c r="Q425" s="1"/>
    </row>
    <row r="426" spans="1:17" ht="12.75">
      <c r="A426" s="3"/>
      <c r="B426" s="3"/>
      <c r="C426" s="3"/>
      <c r="Q426" s="1"/>
    </row>
    <row r="427" spans="1:17" ht="12.75">
      <c r="A427" s="3"/>
      <c r="B427" s="3"/>
      <c r="C427" s="3"/>
      <c r="Q427" s="1"/>
    </row>
    <row r="428" spans="1:17" ht="12.75">
      <c r="A428" s="3"/>
      <c r="B428" s="3"/>
      <c r="C428" s="3"/>
      <c r="Q428" s="1"/>
    </row>
    <row r="429" spans="1:17" ht="12.75">
      <c r="A429" s="3"/>
      <c r="B429" s="3"/>
      <c r="C429" s="3"/>
      <c r="Q429" s="1"/>
    </row>
    <row r="430" spans="1:17" ht="12.75">
      <c r="A430" s="3"/>
      <c r="B430" s="3"/>
      <c r="C430" s="3"/>
      <c r="Q430" s="1"/>
    </row>
    <row r="431" spans="1:17" ht="12.75">
      <c r="A431" s="3"/>
      <c r="B431" s="3"/>
      <c r="C431" s="3"/>
      <c r="Q431" s="1"/>
    </row>
    <row r="432" spans="1:17" ht="12.75">
      <c r="A432" s="3"/>
      <c r="B432" s="3"/>
      <c r="C432" s="3"/>
      <c r="Q432" s="1"/>
    </row>
    <row r="433" spans="1:17" ht="12.75">
      <c r="A433" s="3"/>
      <c r="B433" s="3"/>
      <c r="C433" s="3"/>
      <c r="Q433" s="1"/>
    </row>
    <row r="434" spans="1:17" ht="12.75">
      <c r="A434" s="3"/>
      <c r="B434" s="3"/>
      <c r="C434" s="3"/>
      <c r="Q434" s="1"/>
    </row>
    <row r="435" spans="1:17" ht="12.75">
      <c r="A435" s="3"/>
      <c r="B435" s="3"/>
      <c r="C435" s="3"/>
      <c r="Q435" s="1"/>
    </row>
    <row r="436" spans="1:17" ht="12.75">
      <c r="A436" s="3"/>
      <c r="B436" s="3"/>
      <c r="C436" s="3"/>
      <c r="Q436" s="1"/>
    </row>
    <row r="437" spans="1:17" ht="12.75">
      <c r="A437" s="3"/>
      <c r="B437" s="3"/>
      <c r="C437" s="3"/>
      <c r="Q437" s="1"/>
    </row>
    <row r="438" spans="1:17" ht="12.75">
      <c r="A438" s="3"/>
      <c r="B438" s="3"/>
      <c r="C438" s="3"/>
      <c r="Q438" s="1"/>
    </row>
    <row r="439" spans="1:17" ht="12.75">
      <c r="A439" s="3"/>
      <c r="B439" s="3"/>
      <c r="C439" s="3"/>
      <c r="Q439" s="1"/>
    </row>
    <row r="440" spans="1:17" ht="12.75">
      <c r="A440" s="3"/>
      <c r="B440" s="3"/>
      <c r="C440" s="3"/>
      <c r="Q440" s="1"/>
    </row>
    <row r="441" spans="1:17" ht="12.75">
      <c r="A441" s="3"/>
      <c r="B441" s="3"/>
      <c r="C441" s="3"/>
      <c r="Q441" s="1"/>
    </row>
    <row r="442" spans="1:17" ht="12.75">
      <c r="A442" s="3"/>
      <c r="B442" s="3"/>
      <c r="C442" s="3"/>
      <c r="Q442" s="1"/>
    </row>
    <row r="443" spans="1:17" ht="12.75">
      <c r="A443" s="3"/>
      <c r="B443" s="3"/>
      <c r="C443" s="3"/>
      <c r="Q443" s="1"/>
    </row>
    <row r="444" spans="1:17" ht="12.75">
      <c r="A444" s="3"/>
      <c r="B444" s="3"/>
      <c r="C444" s="3"/>
      <c r="Q444" s="1"/>
    </row>
    <row r="445" spans="1:17" ht="12.75">
      <c r="A445" s="3"/>
      <c r="B445" s="3"/>
      <c r="C445" s="3"/>
      <c r="Q445" s="1"/>
    </row>
    <row r="446" spans="1:17" ht="12.75">
      <c r="A446" s="3"/>
      <c r="B446" s="3"/>
      <c r="C446" s="3"/>
      <c r="Q446" s="1"/>
    </row>
    <row r="447" spans="1:17" ht="12.75">
      <c r="A447" s="3"/>
      <c r="B447" s="3"/>
      <c r="C447" s="3"/>
      <c r="Q447" s="1"/>
    </row>
    <row r="448" spans="1:17" ht="12.75">
      <c r="A448" s="3"/>
      <c r="B448" s="3"/>
      <c r="C448" s="3"/>
      <c r="Q448" s="1"/>
    </row>
    <row r="449" spans="1:17" ht="12.75">
      <c r="A449" s="3"/>
      <c r="B449" s="3"/>
      <c r="C449" s="3"/>
      <c r="Q449" s="1"/>
    </row>
    <row r="450" spans="1:17" ht="12.75">
      <c r="A450" s="3"/>
      <c r="B450" s="3"/>
      <c r="C450" s="3"/>
      <c r="Q450" s="1"/>
    </row>
    <row r="451" spans="1:17" ht="12.75">
      <c r="A451" s="3"/>
      <c r="B451" s="3"/>
      <c r="C451" s="3"/>
      <c r="Q451" s="1"/>
    </row>
    <row r="452" spans="1:17" ht="12.75">
      <c r="A452" s="3"/>
      <c r="B452" s="3"/>
      <c r="C452" s="3"/>
      <c r="Q452" s="1"/>
    </row>
    <row r="453" spans="1:17" ht="12.75">
      <c r="A453" s="3"/>
      <c r="B453" s="3"/>
      <c r="C453" s="3"/>
      <c r="Q453" s="1"/>
    </row>
    <row r="454" spans="1:17" ht="12.75">
      <c r="A454" s="3"/>
      <c r="B454" s="3"/>
      <c r="C454" s="3"/>
      <c r="Q454" s="1"/>
    </row>
    <row r="455" spans="1:17" ht="12.75">
      <c r="A455" s="3"/>
      <c r="B455" s="3"/>
      <c r="C455" s="3"/>
      <c r="Q455" s="1"/>
    </row>
    <row r="456" spans="1:17" ht="12.75">
      <c r="A456" s="3"/>
      <c r="B456" s="3"/>
      <c r="C456" s="3"/>
      <c r="Q456" s="1"/>
    </row>
    <row r="457" spans="1:17" ht="12.75">
      <c r="A457" s="3"/>
      <c r="B457" s="3"/>
      <c r="C457" s="3"/>
      <c r="Q457" s="1"/>
    </row>
    <row r="458" spans="1:17" ht="12.75">
      <c r="A458" s="3"/>
      <c r="B458" s="3"/>
      <c r="C458" s="3"/>
      <c r="Q458" s="1"/>
    </row>
    <row r="459" spans="1:17" ht="12.75">
      <c r="A459" s="3"/>
      <c r="B459" s="3"/>
      <c r="C459" s="3"/>
      <c r="Q459" s="1"/>
    </row>
    <row r="460" spans="1:17" ht="12.75">
      <c r="A460" s="3"/>
      <c r="B460" s="3"/>
      <c r="C460" s="3"/>
      <c r="Q460" s="1"/>
    </row>
    <row r="461" spans="1:17" ht="12.75">
      <c r="A461" s="3"/>
      <c r="B461" s="3"/>
      <c r="C461" s="3"/>
      <c r="Q461" s="1"/>
    </row>
    <row r="462" spans="1:17" ht="12.75">
      <c r="A462" s="3"/>
      <c r="B462" s="3"/>
      <c r="C462" s="3"/>
      <c r="Q462" s="1"/>
    </row>
    <row r="463" spans="1:17" ht="12.75">
      <c r="A463" s="3"/>
      <c r="B463" s="3"/>
      <c r="C463" s="3"/>
      <c r="Q463" s="1"/>
    </row>
    <row r="464" spans="1:17" ht="12.75">
      <c r="A464" s="3"/>
      <c r="B464" s="3"/>
      <c r="C464" s="3"/>
      <c r="Q464" s="1"/>
    </row>
    <row r="465" spans="1:17" ht="12.75">
      <c r="A465" s="3"/>
      <c r="B465" s="3"/>
      <c r="C465" s="3"/>
      <c r="Q465" s="1"/>
    </row>
    <row r="466" spans="1:17" ht="12.75">
      <c r="A466" s="3"/>
      <c r="B466" s="3"/>
      <c r="C466" s="3"/>
      <c r="Q466" s="1"/>
    </row>
    <row r="467" spans="1:17" ht="12.75">
      <c r="A467" s="3"/>
      <c r="B467" s="3"/>
      <c r="C467" s="3"/>
      <c r="Q467" s="1"/>
    </row>
    <row r="468" spans="1:17" ht="12.75">
      <c r="A468" s="3"/>
      <c r="B468" s="3"/>
      <c r="C468" s="3"/>
      <c r="Q468" s="1"/>
    </row>
    <row r="469" spans="1:17" ht="12.75">
      <c r="A469" s="3"/>
      <c r="B469" s="3"/>
      <c r="C469" s="3"/>
      <c r="Q469" s="1"/>
    </row>
    <row r="470" spans="1:17" ht="12.75">
      <c r="A470" s="3"/>
      <c r="B470" s="3"/>
      <c r="C470" s="3"/>
      <c r="Q470" s="1"/>
    </row>
    <row r="471" spans="1:17" ht="12.75">
      <c r="A471" s="3"/>
      <c r="B471" s="3"/>
      <c r="C471" s="3"/>
      <c r="Q471" s="1"/>
    </row>
    <row r="472" spans="1:17" ht="12.75">
      <c r="A472" s="3"/>
      <c r="B472" s="3"/>
      <c r="C472" s="3"/>
      <c r="Q472" s="1"/>
    </row>
    <row r="473" spans="1:17" ht="12.75">
      <c r="A473" s="3"/>
      <c r="B473" s="3"/>
      <c r="C473" s="3"/>
      <c r="Q473" s="1"/>
    </row>
    <row r="474" spans="1:17" ht="12.75">
      <c r="A474" s="3"/>
      <c r="B474" s="3"/>
      <c r="C474" s="3"/>
      <c r="Q474" s="1"/>
    </row>
    <row r="475" spans="1:17" ht="12.75">
      <c r="A475" s="3"/>
      <c r="B475" s="3"/>
      <c r="C475" s="3"/>
      <c r="Q475" s="1"/>
    </row>
    <row r="476" spans="1:17" ht="12.75">
      <c r="A476" s="3"/>
      <c r="B476" s="3"/>
      <c r="C476" s="3"/>
      <c r="Q476" s="1"/>
    </row>
    <row r="477" spans="1:17" ht="12.75">
      <c r="A477" s="3"/>
      <c r="B477" s="3"/>
      <c r="C477" s="3"/>
      <c r="Q477" s="1"/>
    </row>
    <row r="478" spans="1:17" ht="12.75">
      <c r="A478" s="3"/>
      <c r="B478" s="3"/>
      <c r="C478" s="3"/>
      <c r="Q478" s="1"/>
    </row>
    <row r="479" spans="1:17" ht="12.75">
      <c r="A479" s="3"/>
      <c r="B479" s="3"/>
      <c r="C479" s="3"/>
      <c r="Q479" s="1"/>
    </row>
    <row r="480" spans="1:17" ht="12.75">
      <c r="A480" s="3"/>
      <c r="B480" s="3"/>
      <c r="C480" s="3"/>
      <c r="Q480" s="1"/>
    </row>
    <row r="481" spans="1:17" ht="12.75">
      <c r="A481" s="3"/>
      <c r="B481" s="3"/>
      <c r="C481" s="3"/>
      <c r="Q481" s="1"/>
    </row>
    <row r="482" spans="1:17" ht="12.75">
      <c r="A482" s="3"/>
      <c r="B482" s="3"/>
      <c r="C482" s="3"/>
      <c r="Q482" s="1"/>
    </row>
    <row r="483" spans="1:17" ht="12.75">
      <c r="A483" s="3"/>
      <c r="B483" s="3"/>
      <c r="C483" s="3"/>
      <c r="Q483" s="1"/>
    </row>
    <row r="484" spans="1:17" ht="12.75">
      <c r="A484" s="3"/>
      <c r="B484" s="3"/>
      <c r="C484" s="3"/>
      <c r="Q484" s="1"/>
    </row>
    <row r="485" spans="1:17" ht="12.75">
      <c r="A485" s="3"/>
      <c r="B485" s="3"/>
      <c r="C485" s="3"/>
      <c r="Q485" s="1"/>
    </row>
    <row r="486" spans="1:17" ht="12.75">
      <c r="A486" s="3"/>
      <c r="B486" s="3"/>
      <c r="C486" s="3"/>
      <c r="Q486" s="1"/>
    </row>
    <row r="487" spans="1:17" ht="12.75">
      <c r="A487" s="3"/>
      <c r="B487" s="3"/>
      <c r="C487" s="3"/>
      <c r="Q487" s="1"/>
    </row>
    <row r="488" ht="12.75">
      <c r="Q488" s="1"/>
    </row>
    <row r="489" ht="12.75">
      <c r="Q489" s="1"/>
    </row>
    <row r="490" ht="12.75">
      <c r="Q490" s="1"/>
    </row>
    <row r="491" ht="12.75">
      <c r="Q491" s="1"/>
    </row>
    <row r="492" ht="12.75">
      <c r="Q492" s="1"/>
    </row>
    <row r="493" ht="12.75">
      <c r="Q493" s="1"/>
    </row>
    <row r="494" ht="12.75">
      <c r="Q494" s="1"/>
    </row>
    <row r="495" ht="12.75">
      <c r="Q495" s="1"/>
    </row>
    <row r="496" ht="12.75">
      <c r="Q496" s="1"/>
    </row>
    <row r="497" ht="12.75">
      <c r="Q497" s="1"/>
    </row>
    <row r="498" ht="12.75">
      <c r="Q498" s="1"/>
    </row>
    <row r="499" ht="12.75">
      <c r="Q499" s="1"/>
    </row>
    <row r="500" ht="12.75">
      <c r="Q500" s="1"/>
    </row>
    <row r="501" ht="12.75">
      <c r="Q501" s="1"/>
    </row>
    <row r="502" ht="12.75">
      <c r="Q502" s="1"/>
    </row>
    <row r="503" ht="12.75">
      <c r="Q503" s="1"/>
    </row>
    <row r="504" ht="12.75">
      <c r="Q504" s="1"/>
    </row>
    <row r="505" ht="12.75">
      <c r="Q505" s="1"/>
    </row>
    <row r="506" ht="12.75">
      <c r="Q506" s="1"/>
    </row>
    <row r="507" ht="12.75">
      <c r="Q507" s="1"/>
    </row>
    <row r="508" ht="12.75">
      <c r="Q508" s="1"/>
    </row>
    <row r="509" ht="12.75">
      <c r="Q509" s="1"/>
    </row>
    <row r="510" ht="12.75">
      <c r="Q510" s="1"/>
    </row>
    <row r="511" ht="12.75">
      <c r="Q511" s="1"/>
    </row>
    <row r="512" ht="12.75">
      <c r="Q512" s="1"/>
    </row>
    <row r="513" ht="12.75">
      <c r="Q513" s="1"/>
    </row>
    <row r="514" ht="12.75">
      <c r="Q514" s="1"/>
    </row>
    <row r="515" ht="12.75">
      <c r="Q515" s="1"/>
    </row>
    <row r="516" ht="12.75">
      <c r="Q516" s="1"/>
    </row>
    <row r="517" ht="12.75">
      <c r="Q517" s="1"/>
    </row>
    <row r="518" ht="12.75">
      <c r="Q518" s="1"/>
    </row>
    <row r="519" ht="12.75">
      <c r="Q519" s="1"/>
    </row>
    <row r="520" ht="12.75">
      <c r="Q520" s="1"/>
    </row>
    <row r="521" ht="12.75">
      <c r="Q521" s="1"/>
    </row>
    <row r="522" ht="12.75">
      <c r="Q522" s="1"/>
    </row>
    <row r="523" ht="12.75">
      <c r="Q523" s="1"/>
    </row>
    <row r="524" ht="12.75">
      <c r="Q524" s="1"/>
    </row>
    <row r="525" ht="12.75">
      <c r="Q525" s="1"/>
    </row>
    <row r="526" ht="12.75">
      <c r="Q526" s="1"/>
    </row>
    <row r="527" ht="12.75">
      <c r="Q527" s="1"/>
    </row>
    <row r="528" ht="12.75">
      <c r="Q528" s="1"/>
    </row>
    <row r="529" ht="12.75">
      <c r="Q529" s="1"/>
    </row>
    <row r="530" ht="12.75">
      <c r="Q530" s="1"/>
    </row>
    <row r="531" ht="12.75">
      <c r="Q531" s="1"/>
    </row>
    <row r="532" ht="12.75">
      <c r="Q532" s="1"/>
    </row>
    <row r="533" ht="12.75">
      <c r="Q533" s="1"/>
    </row>
    <row r="534" ht="12.75">
      <c r="Q534" s="1"/>
    </row>
    <row r="535" ht="12.75">
      <c r="Q535" s="1"/>
    </row>
    <row r="536" ht="12.75">
      <c r="Q536" s="1"/>
    </row>
    <row r="537" ht="12.75">
      <c r="Q537" s="1"/>
    </row>
    <row r="538" ht="12.75">
      <c r="Q538" s="1"/>
    </row>
    <row r="539" ht="12.75">
      <c r="Q539" s="1"/>
    </row>
    <row r="540" ht="12.75">
      <c r="Q540" s="1"/>
    </row>
    <row r="541" ht="12.75">
      <c r="Q541" s="1"/>
    </row>
    <row r="542" ht="12.75">
      <c r="Q542" s="1"/>
    </row>
    <row r="543" ht="12.75">
      <c r="Q543" s="1"/>
    </row>
    <row r="544" ht="12.75">
      <c r="Q544" s="1"/>
    </row>
    <row r="545" ht="12.75">
      <c r="Q545" s="1"/>
    </row>
    <row r="546" ht="12.75">
      <c r="Q546" s="1"/>
    </row>
    <row r="547" ht="12.75">
      <c r="Q547" s="1"/>
    </row>
    <row r="548" ht="12.75">
      <c r="Q548" s="1"/>
    </row>
    <row r="549" ht="12.75">
      <c r="Q549" s="1"/>
    </row>
    <row r="550" ht="12.75">
      <c r="Q550" s="1"/>
    </row>
    <row r="551" ht="12.75">
      <c r="Q551" s="1"/>
    </row>
    <row r="552" ht="12.75">
      <c r="Q552" s="1"/>
    </row>
    <row r="553" ht="12.75">
      <c r="Q553" s="1"/>
    </row>
    <row r="554" ht="12.75">
      <c r="Q554" s="1"/>
    </row>
    <row r="555" ht="12.75">
      <c r="Q555" s="1"/>
    </row>
    <row r="556" ht="12.75">
      <c r="Q556" s="1"/>
    </row>
    <row r="557" ht="12.75">
      <c r="Q557" s="1"/>
    </row>
    <row r="558" ht="12.75">
      <c r="Q558" s="1"/>
    </row>
    <row r="559" ht="12.75">
      <c r="Q559" s="1"/>
    </row>
    <row r="560" ht="12.75">
      <c r="Q560" s="1"/>
    </row>
    <row r="561" ht="12.75">
      <c r="Q561" s="1"/>
    </row>
    <row r="562" ht="12.75">
      <c r="Q562" s="1"/>
    </row>
    <row r="563" ht="12.75">
      <c r="Q563" s="1"/>
    </row>
    <row r="564" ht="12.75">
      <c r="Q564" s="1"/>
    </row>
    <row r="565" ht="12.75">
      <c r="Q565" s="1"/>
    </row>
    <row r="566" ht="12.75">
      <c r="Q566" s="1"/>
    </row>
    <row r="567" ht="12.75">
      <c r="Q567" s="1"/>
    </row>
    <row r="568" ht="12.75">
      <c r="Q568" s="1"/>
    </row>
    <row r="569" ht="12.75">
      <c r="Q569" s="1"/>
    </row>
    <row r="570" ht="12.75">
      <c r="Q570" s="1"/>
    </row>
    <row r="571" ht="12.75">
      <c r="Q571" s="1"/>
    </row>
    <row r="572" ht="12.75">
      <c r="Q572" s="1"/>
    </row>
    <row r="573" ht="12.75">
      <c r="Q573" s="1"/>
    </row>
    <row r="574" ht="12.75">
      <c r="Q574" s="1"/>
    </row>
    <row r="575" ht="12.75">
      <c r="Q575" s="1"/>
    </row>
    <row r="576" ht="12.75">
      <c r="Q576" s="1"/>
    </row>
    <row r="577" ht="12.75">
      <c r="Q577" s="1"/>
    </row>
    <row r="578" ht="12.75">
      <c r="Q578" s="1"/>
    </row>
    <row r="579" ht="12.75">
      <c r="Q579" s="1"/>
    </row>
    <row r="580" ht="12.75">
      <c r="Q580" s="1"/>
    </row>
    <row r="581" ht="12.75">
      <c r="Q581" s="1"/>
    </row>
    <row r="582" ht="12.75">
      <c r="Q582" s="1"/>
    </row>
    <row r="583" ht="12.75">
      <c r="Q583" s="1"/>
    </row>
    <row r="584" ht="12.75">
      <c r="Q584" s="1"/>
    </row>
    <row r="585" ht="12.75">
      <c r="Q585" s="1"/>
    </row>
    <row r="586" ht="12.75">
      <c r="Q586" s="1"/>
    </row>
    <row r="587" ht="12.75">
      <c r="Q587" s="1"/>
    </row>
    <row r="588" ht="12.75">
      <c r="Q588" s="1"/>
    </row>
    <row r="589" ht="12.75">
      <c r="Q589" s="1"/>
    </row>
    <row r="590" ht="12.75">
      <c r="Q590" s="1"/>
    </row>
    <row r="591" ht="12.75">
      <c r="Q591" s="1"/>
    </row>
    <row r="592" ht="12.75">
      <c r="Q592" s="1"/>
    </row>
    <row r="593" ht="12.75">
      <c r="Q593" s="1"/>
    </row>
    <row r="594" ht="12.75">
      <c r="Q594" s="1"/>
    </row>
    <row r="595" ht="12.75">
      <c r="Q595" s="1"/>
    </row>
    <row r="596" ht="12.75">
      <c r="Q596" s="1"/>
    </row>
    <row r="597" ht="12.75">
      <c r="Q597" s="1"/>
    </row>
    <row r="598" ht="12.75">
      <c r="Q598" s="1"/>
    </row>
    <row r="599" ht="12.75">
      <c r="Q599" s="1"/>
    </row>
    <row r="600" ht="12.75">
      <c r="Q600" s="1"/>
    </row>
    <row r="601" ht="12.75">
      <c r="Q601" s="1"/>
    </row>
    <row r="602" ht="12.75">
      <c r="Q602" s="1"/>
    </row>
    <row r="603" ht="12.75">
      <c r="Q603" s="1"/>
    </row>
    <row r="604" ht="12.75">
      <c r="Q604" s="1"/>
    </row>
    <row r="605" ht="12.75">
      <c r="Q605" s="1"/>
    </row>
    <row r="606" ht="12.75">
      <c r="Q606" s="1"/>
    </row>
    <row r="607" ht="12.75">
      <c r="Q607" s="1"/>
    </row>
    <row r="608" ht="12.75">
      <c r="Q608" s="1"/>
    </row>
    <row r="609" ht="12.75">
      <c r="Q609" s="1"/>
    </row>
    <row r="610" ht="12.75">
      <c r="Q61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MAKEPEACE</dc:creator>
  <cp:keywords/>
  <dc:description/>
  <cp:lastModifiedBy>OIT</cp:lastModifiedBy>
  <cp:lastPrinted>2002-01-15T15:41:06Z</cp:lastPrinted>
  <dcterms:created xsi:type="dcterms:W3CDTF">1998-10-29T16:06:58Z</dcterms:created>
  <dcterms:modified xsi:type="dcterms:W3CDTF">2014-06-04T12:52:30Z</dcterms:modified>
  <cp:category/>
  <cp:version/>
  <cp:contentType/>
  <cp:contentStatus/>
</cp:coreProperties>
</file>